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2-文件分類檔\00-1-107三科業務\01-1因材網107年\01-推動計畫\05-各縣市參與學校\"/>
    </mc:Choice>
  </mc:AlternateContent>
  <bookViews>
    <workbookView xWindow="0" yWindow="0" windowWidth="20160" windowHeight="8496" tabRatio="936" firstSheet="10" activeTab="22"/>
  </bookViews>
  <sheets>
    <sheet name="105-107學年度各縣種子學校及教師數量" sheetId="24" r:id="rId1"/>
    <sheet name="臺北市(00)" sheetId="1" r:id="rId2"/>
    <sheet name="新北市(00)" sheetId="2" r:id="rId3"/>
    <sheet name="宜蘭縣(00)" sheetId="3" r:id="rId4"/>
    <sheet name="基隆市(00)" sheetId="4" r:id="rId5"/>
    <sheet name="桃園市(00)" sheetId="5" r:id="rId6"/>
    <sheet name="新竹市(00)" sheetId="16" r:id="rId7"/>
    <sheet name="新竹縣(00)" sheetId="15" r:id="rId8"/>
    <sheet name="苗栗縣(00)" sheetId="6" r:id="rId9"/>
    <sheet name="臺中市(00)" sheetId="7" r:id="rId10"/>
    <sheet name="彰化縣(00)" sheetId="9" r:id="rId11"/>
    <sheet name="南投縣(00)" sheetId="17" r:id="rId12"/>
    <sheet name="雲林縣(00)" sheetId="8" r:id="rId13"/>
    <sheet name="嘉義市(00)" sheetId="19" r:id="rId14"/>
    <sheet name="嘉義縣(00)" sheetId="18" r:id="rId15"/>
    <sheet name="臺南市(00)" sheetId="10" r:id="rId16"/>
    <sheet name="高雄市(00)" sheetId="11" r:id="rId17"/>
    <sheet name="屏東縣(00)" sheetId="12" r:id="rId18"/>
    <sheet name="澎湖縣(00)" sheetId="20" r:id="rId19"/>
    <sheet name="金門縣(00)" sheetId="21" r:id="rId20"/>
    <sheet name="臺東縣(00)" sheetId="13" r:id="rId21"/>
    <sheet name="花蓮縣(00)" sheetId="14" r:id="rId22"/>
    <sheet name="連江縣(00)" sheetId="25" r:id="rId23"/>
  </sheets>
  <definedNames>
    <definedName name="_xlnm._FilterDatabase" localSheetId="3" hidden="1">'宜蘭縣(00)'!$A$2:$AW$2</definedName>
    <definedName name="_xlnm._FilterDatabase" localSheetId="21" hidden="1">'花蓮縣(00)'!$A$2:$AW$2</definedName>
    <definedName name="_xlnm._FilterDatabase" localSheetId="19" hidden="1">'金門縣(00)'!$A$2:$AW$2</definedName>
    <definedName name="_xlnm._FilterDatabase" localSheetId="11" hidden="1">'南投縣(00)'!$A$2:$AW$52</definedName>
    <definedName name="_xlnm._FilterDatabase" localSheetId="17" hidden="1">'屏東縣(00)'!$A$2:$AW$59</definedName>
    <definedName name="_xlnm._FilterDatabase" localSheetId="8" hidden="1">'苗栗縣(00)'!$A$2:$AW$2</definedName>
    <definedName name="_xlnm._FilterDatabase" localSheetId="5" hidden="1">'桃園市(00)'!$A$2:$AV$37</definedName>
    <definedName name="_xlnm._FilterDatabase" localSheetId="16" hidden="1">'高雄市(00)'!$A$2:$AR$90</definedName>
    <definedName name="_xlnm._FilterDatabase" localSheetId="12" hidden="1">'雲林縣(00)'!$A$2:$AW$22</definedName>
    <definedName name="_xlnm._FilterDatabase" localSheetId="2" hidden="1">'新北市(00)'!$A$2:$AW$28</definedName>
    <definedName name="_xlnm._FilterDatabase" localSheetId="6" hidden="1">'新竹市(00)'!$A$2:$AW$15</definedName>
    <definedName name="_xlnm._FilterDatabase" localSheetId="7" hidden="1">'新竹縣(00)'!$A$2:$AW$39</definedName>
    <definedName name="_xlnm._FilterDatabase" localSheetId="14" hidden="1">'嘉義縣(00)'!$A$2:$AW$2</definedName>
    <definedName name="_xlnm._FilterDatabase" localSheetId="10" hidden="1">'彰化縣(00)'!$A$2:$AW$224</definedName>
    <definedName name="_xlnm._FilterDatabase" localSheetId="9" hidden="1">'臺中市(00)'!$A$2:$AS$113</definedName>
    <definedName name="_xlnm._FilterDatabase" localSheetId="1" hidden="1">'臺北市(00)'!$A$2:$AT$27</definedName>
    <definedName name="_xlnm._FilterDatabase" localSheetId="20" hidden="1">'臺東縣(00)'!$A$2:$AW$26</definedName>
    <definedName name="_xlnm._FilterDatabase" localSheetId="15" hidden="1">'臺南市(00)'!$A$2:$AW$2</definedName>
    <definedName name="_xlnm._FilterDatabase" localSheetId="18" hidden="1">'澎湖縣(00)'!$A$2:$AW$2</definedName>
    <definedName name="_xlnm.Print_Titles" localSheetId="10">'彰化縣(00)'!$2:$21</definedName>
  </definedNames>
  <calcPr calcId="152511"/>
</workbook>
</file>

<file path=xl/calcChain.xml><?xml version="1.0" encoding="utf-8"?>
<calcChain xmlns="http://schemas.openxmlformats.org/spreadsheetml/2006/main">
  <c r="Y27" i="24" l="1"/>
  <c r="W27" i="24"/>
  <c r="X27" i="24"/>
  <c r="V27" i="24"/>
  <c r="V24" i="24"/>
  <c r="V23" i="24"/>
  <c r="V20" i="24"/>
  <c r="V19" i="24"/>
  <c r="V18" i="24"/>
  <c r="U27" i="24"/>
  <c r="S27" i="24"/>
  <c r="T27" i="24"/>
  <c r="R27" i="24"/>
  <c r="R24" i="24"/>
  <c r="R23" i="24"/>
  <c r="R20" i="24"/>
  <c r="R19" i="24"/>
  <c r="R18" i="24"/>
  <c r="Q27" i="24"/>
  <c r="O27" i="24"/>
  <c r="P27" i="24"/>
  <c r="M27" i="24"/>
  <c r="M24" i="24"/>
  <c r="M23" i="24"/>
  <c r="M20" i="24"/>
  <c r="M19" i="24"/>
  <c r="M18" i="24"/>
  <c r="I27" i="24"/>
  <c r="H27" i="24"/>
  <c r="G27" i="24"/>
  <c r="E27" i="24"/>
  <c r="E24" i="24"/>
  <c r="E23" i="24"/>
  <c r="E20" i="24"/>
  <c r="E19" i="24"/>
  <c r="E18" i="24"/>
  <c r="W57" i="25" l="1"/>
  <c r="W56" i="25"/>
  <c r="W55" i="25"/>
  <c r="W54" i="25"/>
  <c r="W53" i="25"/>
  <c r="W52" i="25"/>
  <c r="W51" i="25"/>
  <c r="W50" i="25"/>
  <c r="W49" i="25"/>
  <c r="W48" i="25"/>
  <c r="W47" i="25"/>
  <c r="W46" i="25"/>
  <c r="W45" i="25"/>
  <c r="W61" i="25" s="1"/>
  <c r="W44" i="25"/>
  <c r="W43" i="25"/>
  <c r="W59" i="25" s="1"/>
  <c r="W42" i="25"/>
  <c r="W58" i="25" s="1"/>
  <c r="W38" i="25"/>
  <c r="W37" i="25"/>
  <c r="W36" i="25"/>
  <c r="W35" i="25"/>
  <c r="W33" i="25"/>
  <c r="W32" i="25"/>
  <c r="W31" i="25"/>
  <c r="W29" i="25"/>
  <c r="W28" i="25"/>
  <c r="W27" i="25"/>
  <c r="W25" i="25"/>
  <c r="W24" i="25"/>
  <c r="W40" i="25" s="1"/>
  <c r="W23" i="25"/>
  <c r="W18" i="25"/>
  <c r="W17" i="25"/>
  <c r="W16" i="25"/>
  <c r="W15" i="25"/>
  <c r="W13" i="25"/>
  <c r="W12" i="25"/>
  <c r="W11" i="25"/>
  <c r="W9" i="25"/>
  <c r="W8" i="25"/>
  <c r="W7" i="25"/>
  <c r="W5" i="25"/>
  <c r="W21" i="25" s="1"/>
  <c r="W4" i="25"/>
  <c r="W3" i="25"/>
  <c r="W57" i="14"/>
  <c r="Y26" i="24" s="1"/>
  <c r="W56" i="14"/>
  <c r="W26" i="24" s="1"/>
  <c r="W55" i="14"/>
  <c r="X26" i="24" s="1"/>
  <c r="W54" i="14"/>
  <c r="V26" i="24" s="1"/>
  <c r="W53" i="14"/>
  <c r="U26" i="24" s="1"/>
  <c r="W52" i="14"/>
  <c r="S26" i="24" s="1"/>
  <c r="W51" i="14"/>
  <c r="T26" i="24" s="1"/>
  <c r="W50" i="14"/>
  <c r="R26" i="24" s="1"/>
  <c r="W49" i="14"/>
  <c r="I26" i="24" s="1"/>
  <c r="W48" i="14"/>
  <c r="G26" i="24" s="1"/>
  <c r="W47" i="14"/>
  <c r="H26" i="24" s="1"/>
  <c r="W46" i="14"/>
  <c r="E26" i="24" s="1"/>
  <c r="W45" i="14"/>
  <c r="W44" i="14"/>
  <c r="W43" i="14"/>
  <c r="P26" i="24" s="1"/>
  <c r="W42" i="14"/>
  <c r="W38" i="14"/>
  <c r="W37" i="14"/>
  <c r="W36" i="14"/>
  <c r="W35" i="14"/>
  <c r="W33" i="14"/>
  <c r="W32" i="14"/>
  <c r="W31" i="14"/>
  <c r="W29" i="14"/>
  <c r="W28" i="14"/>
  <c r="W27" i="14"/>
  <c r="W25" i="14"/>
  <c r="W24" i="14"/>
  <c r="W23" i="14"/>
  <c r="W18" i="14"/>
  <c r="W17" i="14"/>
  <c r="W16" i="14"/>
  <c r="W15" i="14"/>
  <c r="W13" i="14"/>
  <c r="W12" i="14"/>
  <c r="W11" i="14"/>
  <c r="W9" i="14"/>
  <c r="W8" i="14"/>
  <c r="W7" i="14"/>
  <c r="W5" i="14"/>
  <c r="W4" i="14"/>
  <c r="W3" i="14"/>
  <c r="W57" i="13"/>
  <c r="Y25" i="24" s="1"/>
  <c r="W56" i="13"/>
  <c r="W25" i="24" s="1"/>
  <c r="W55" i="13"/>
  <c r="X25" i="24" s="1"/>
  <c r="W54" i="13"/>
  <c r="V25" i="24" s="1"/>
  <c r="W53" i="13"/>
  <c r="U25" i="24" s="1"/>
  <c r="W52" i="13"/>
  <c r="S25" i="24" s="1"/>
  <c r="W51" i="13"/>
  <c r="T25" i="24" s="1"/>
  <c r="W50" i="13"/>
  <c r="R25" i="24" s="1"/>
  <c r="W49" i="13"/>
  <c r="I25" i="24" s="1"/>
  <c r="W48" i="13"/>
  <c r="G25" i="24" s="1"/>
  <c r="W47" i="13"/>
  <c r="H25" i="24" s="1"/>
  <c r="W46" i="13"/>
  <c r="E25" i="24" s="1"/>
  <c r="W45" i="13"/>
  <c r="Q25" i="24" s="1"/>
  <c r="W44" i="13"/>
  <c r="O25" i="24" s="1"/>
  <c r="W43" i="13"/>
  <c r="P25" i="24" s="1"/>
  <c r="W42" i="13"/>
  <c r="W38" i="13"/>
  <c r="W37" i="13"/>
  <c r="W36" i="13"/>
  <c r="W35" i="13"/>
  <c r="W33" i="13"/>
  <c r="W32" i="13"/>
  <c r="W31" i="13"/>
  <c r="W29" i="13"/>
  <c r="W28" i="13"/>
  <c r="W27" i="13"/>
  <c r="W25" i="13"/>
  <c r="W24" i="13"/>
  <c r="W23" i="13"/>
  <c r="W18" i="13"/>
  <c r="W17" i="13"/>
  <c r="W16" i="13"/>
  <c r="W15" i="13"/>
  <c r="W13" i="13"/>
  <c r="W12" i="13"/>
  <c r="W11" i="13"/>
  <c r="W9" i="13"/>
  <c r="W8" i="13"/>
  <c r="W7" i="13"/>
  <c r="W5" i="13"/>
  <c r="W21" i="13" s="1"/>
  <c r="W4" i="13"/>
  <c r="W3" i="13"/>
  <c r="W57" i="21"/>
  <c r="Y24" i="24" s="1"/>
  <c r="W56" i="21"/>
  <c r="W24" i="24" s="1"/>
  <c r="W55" i="21"/>
  <c r="X24" i="24" s="1"/>
  <c r="W54" i="21"/>
  <c r="W53" i="21"/>
  <c r="U24" i="24" s="1"/>
  <c r="W52" i="21"/>
  <c r="S24" i="24" s="1"/>
  <c r="W51" i="21"/>
  <c r="T24" i="24" s="1"/>
  <c r="W50" i="21"/>
  <c r="W49" i="21"/>
  <c r="I24" i="24" s="1"/>
  <c r="W48" i="21"/>
  <c r="G24" i="24" s="1"/>
  <c r="W47" i="21"/>
  <c r="H24" i="24" s="1"/>
  <c r="W46" i="21"/>
  <c r="W45" i="21"/>
  <c r="Q24" i="24" s="1"/>
  <c r="W44" i="21"/>
  <c r="W43" i="21"/>
  <c r="W42" i="21"/>
  <c r="W58" i="21" s="1"/>
  <c r="W38" i="21"/>
  <c r="W37" i="21"/>
  <c r="W41" i="21" s="1"/>
  <c r="W36" i="21"/>
  <c r="W35" i="21"/>
  <c r="W33" i="21"/>
  <c r="W32" i="21"/>
  <c r="W31" i="21"/>
  <c r="W29" i="21"/>
  <c r="W28" i="21"/>
  <c r="W27" i="21"/>
  <c r="W25" i="21"/>
  <c r="W24" i="21"/>
  <c r="W23" i="21"/>
  <c r="W18" i="21"/>
  <c r="W17" i="21"/>
  <c r="W16" i="21"/>
  <c r="W15" i="21"/>
  <c r="W13" i="21"/>
  <c r="W12" i="21"/>
  <c r="W11" i="21"/>
  <c r="W9" i="21"/>
  <c r="W8" i="21"/>
  <c r="W7" i="21"/>
  <c r="W5" i="21"/>
  <c r="W4" i="21"/>
  <c r="W3" i="21"/>
  <c r="W19" i="21" s="1"/>
  <c r="W57" i="20"/>
  <c r="Y23" i="24" s="1"/>
  <c r="W56" i="20"/>
  <c r="W23" i="24" s="1"/>
  <c r="W55" i="20"/>
  <c r="X23" i="24" s="1"/>
  <c r="W54" i="20"/>
  <c r="W53" i="20"/>
  <c r="U23" i="24" s="1"/>
  <c r="W52" i="20"/>
  <c r="S23" i="24" s="1"/>
  <c r="W51" i="20"/>
  <c r="T23" i="24" s="1"/>
  <c r="W50" i="20"/>
  <c r="W49" i="20"/>
  <c r="I23" i="24" s="1"/>
  <c r="W48" i="20"/>
  <c r="G23" i="24" s="1"/>
  <c r="W47" i="20"/>
  <c r="H23" i="24" s="1"/>
  <c r="W46" i="20"/>
  <c r="W45" i="20"/>
  <c r="W44" i="20"/>
  <c r="W43" i="20"/>
  <c r="W42" i="20"/>
  <c r="W58" i="20" s="1"/>
  <c r="W38" i="20"/>
  <c r="W37" i="20"/>
  <c r="W36" i="20"/>
  <c r="W35" i="20"/>
  <c r="W33" i="20"/>
  <c r="W32" i="20"/>
  <c r="W31" i="20"/>
  <c r="W29" i="20"/>
  <c r="W28" i="20"/>
  <c r="W27" i="20"/>
  <c r="W25" i="20"/>
  <c r="W24" i="20"/>
  <c r="W40" i="20" s="1"/>
  <c r="W23" i="20"/>
  <c r="W18" i="20"/>
  <c r="W17" i="20"/>
  <c r="W16" i="20"/>
  <c r="W15" i="20"/>
  <c r="W13" i="20"/>
  <c r="W12" i="20"/>
  <c r="W11" i="20"/>
  <c r="W9" i="20"/>
  <c r="W8" i="20"/>
  <c r="W7" i="20"/>
  <c r="W5" i="20"/>
  <c r="W4" i="20"/>
  <c r="W3" i="20"/>
  <c r="W57" i="12"/>
  <c r="Y22" i="24" s="1"/>
  <c r="W56" i="12"/>
  <c r="W22" i="24" s="1"/>
  <c r="W55" i="12"/>
  <c r="X22" i="24" s="1"/>
  <c r="W54" i="12"/>
  <c r="V22" i="24" s="1"/>
  <c r="W53" i="12"/>
  <c r="U22" i="24" s="1"/>
  <c r="W52" i="12"/>
  <c r="S22" i="24" s="1"/>
  <c r="W51" i="12"/>
  <c r="T22" i="24" s="1"/>
  <c r="W50" i="12"/>
  <c r="R22" i="24" s="1"/>
  <c r="W49" i="12"/>
  <c r="I22" i="24" s="1"/>
  <c r="W48" i="12"/>
  <c r="G22" i="24" s="1"/>
  <c r="W47" i="12"/>
  <c r="H22" i="24" s="1"/>
  <c r="W46" i="12"/>
  <c r="E22" i="24" s="1"/>
  <c r="W45" i="12"/>
  <c r="W44" i="12"/>
  <c r="W43" i="12"/>
  <c r="P22" i="24" s="1"/>
  <c r="W42" i="12"/>
  <c r="M22" i="24" s="1"/>
  <c r="W38" i="12"/>
  <c r="W37" i="12"/>
  <c r="W36" i="12"/>
  <c r="W35" i="12"/>
  <c r="W33" i="12"/>
  <c r="W32" i="12"/>
  <c r="W31" i="12"/>
  <c r="W29" i="12"/>
  <c r="W28" i="12"/>
  <c r="W27" i="12"/>
  <c r="W25" i="12"/>
  <c r="W24" i="12"/>
  <c r="W23" i="12"/>
  <c r="W18" i="12"/>
  <c r="W17" i="12"/>
  <c r="W16" i="12"/>
  <c r="W15" i="12"/>
  <c r="W13" i="12"/>
  <c r="W12" i="12"/>
  <c r="W11" i="12"/>
  <c r="W9" i="12"/>
  <c r="W8" i="12"/>
  <c r="W7" i="12"/>
  <c r="W5" i="12"/>
  <c r="W4" i="12"/>
  <c r="W3" i="12"/>
  <c r="W57" i="11"/>
  <c r="Y21" i="24" s="1"/>
  <c r="W56" i="11"/>
  <c r="W21" i="24" s="1"/>
  <c r="W55" i="11"/>
  <c r="X21" i="24" s="1"/>
  <c r="W54" i="11"/>
  <c r="V21" i="24" s="1"/>
  <c r="W53" i="11"/>
  <c r="U21" i="24" s="1"/>
  <c r="W52" i="11"/>
  <c r="S21" i="24" s="1"/>
  <c r="W51" i="11"/>
  <c r="T21" i="24" s="1"/>
  <c r="W50" i="11"/>
  <c r="R21" i="24" s="1"/>
  <c r="W49" i="11"/>
  <c r="I21" i="24" s="1"/>
  <c r="W48" i="11"/>
  <c r="G21" i="24" s="1"/>
  <c r="W47" i="11"/>
  <c r="H21" i="24" s="1"/>
  <c r="W46" i="11"/>
  <c r="E21" i="24" s="1"/>
  <c r="W45" i="11"/>
  <c r="Q21" i="24" s="1"/>
  <c r="W44" i="11"/>
  <c r="O21" i="24" s="1"/>
  <c r="W43" i="11"/>
  <c r="P21" i="24" s="1"/>
  <c r="W42" i="11"/>
  <c r="M21" i="24" s="1"/>
  <c r="W38" i="11"/>
  <c r="W37" i="11"/>
  <c r="W36" i="11"/>
  <c r="W35" i="11"/>
  <c r="W33" i="11"/>
  <c r="W32" i="11"/>
  <c r="W31" i="11"/>
  <c r="W29" i="11"/>
  <c r="W28" i="11"/>
  <c r="W27" i="11"/>
  <c r="W25" i="11"/>
  <c r="W24" i="11"/>
  <c r="W23" i="11"/>
  <c r="W18" i="11"/>
  <c r="W17" i="11"/>
  <c r="W16" i="11"/>
  <c r="W15" i="11"/>
  <c r="W13" i="11"/>
  <c r="W12" i="11"/>
  <c r="W11" i="11"/>
  <c r="W9" i="11"/>
  <c r="W8" i="11"/>
  <c r="W7" i="11"/>
  <c r="W5" i="11"/>
  <c r="W4" i="11"/>
  <c r="W3" i="11"/>
  <c r="W7" i="10"/>
  <c r="W57" i="10"/>
  <c r="Y20" i="24" s="1"/>
  <c r="W56" i="10"/>
  <c r="W20" i="24" s="1"/>
  <c r="W55" i="10"/>
  <c r="X20" i="24" s="1"/>
  <c r="W54" i="10"/>
  <c r="W53" i="10"/>
  <c r="U20" i="24" s="1"/>
  <c r="W52" i="10"/>
  <c r="S20" i="24" s="1"/>
  <c r="W51" i="10"/>
  <c r="T20" i="24" s="1"/>
  <c r="W50" i="10"/>
  <c r="W49" i="10"/>
  <c r="I20" i="24" s="1"/>
  <c r="W48" i="10"/>
  <c r="G20" i="24" s="1"/>
  <c r="W47" i="10"/>
  <c r="H20" i="24" s="1"/>
  <c r="W46" i="10"/>
  <c r="W45" i="10"/>
  <c r="Q20" i="24" s="1"/>
  <c r="W44" i="10"/>
  <c r="W43" i="10"/>
  <c r="W42" i="10"/>
  <c r="W38" i="10"/>
  <c r="W37" i="10"/>
  <c r="W36" i="10"/>
  <c r="W35" i="10"/>
  <c r="W33" i="10"/>
  <c r="W32" i="10"/>
  <c r="W31" i="10"/>
  <c r="W29" i="10"/>
  <c r="W28" i="10"/>
  <c r="W27" i="10"/>
  <c r="W25" i="10"/>
  <c r="W24" i="10"/>
  <c r="W23" i="10"/>
  <c r="W39" i="10" s="1"/>
  <c r="W18" i="10"/>
  <c r="W17" i="10"/>
  <c r="W16" i="10"/>
  <c r="W15" i="10"/>
  <c r="W13" i="10"/>
  <c r="W12" i="10"/>
  <c r="W11" i="10"/>
  <c r="W9" i="10"/>
  <c r="W8" i="10"/>
  <c r="W5" i="10"/>
  <c r="W4" i="10"/>
  <c r="W3" i="10"/>
  <c r="W57" i="18"/>
  <c r="Y19" i="24" s="1"/>
  <c r="W56" i="18"/>
  <c r="W19" i="24" s="1"/>
  <c r="W55" i="18"/>
  <c r="X19" i="24" s="1"/>
  <c r="W54" i="18"/>
  <c r="W53" i="18"/>
  <c r="U19" i="24" s="1"/>
  <c r="W52" i="18"/>
  <c r="S19" i="24" s="1"/>
  <c r="W51" i="18"/>
  <c r="T19" i="24" s="1"/>
  <c r="W50" i="18"/>
  <c r="W49" i="18"/>
  <c r="I19" i="24" s="1"/>
  <c r="W48" i="18"/>
  <c r="G19" i="24" s="1"/>
  <c r="W47" i="18"/>
  <c r="H19" i="24" s="1"/>
  <c r="W46" i="18"/>
  <c r="W45" i="18"/>
  <c r="W44" i="18"/>
  <c r="W43" i="18"/>
  <c r="P19" i="24" s="1"/>
  <c r="W42" i="18"/>
  <c r="W58" i="18" s="1"/>
  <c r="W38" i="18"/>
  <c r="W37" i="18"/>
  <c r="W36" i="18"/>
  <c r="W35" i="18"/>
  <c r="W33" i="18"/>
  <c r="W32" i="18"/>
  <c r="W31" i="18"/>
  <c r="W29" i="18"/>
  <c r="W28" i="18"/>
  <c r="W27" i="18"/>
  <c r="W25" i="18"/>
  <c r="W24" i="18"/>
  <c r="W23" i="18"/>
  <c r="W18" i="18"/>
  <c r="W17" i="18"/>
  <c r="W16" i="18"/>
  <c r="W15" i="18"/>
  <c r="W13" i="18"/>
  <c r="W12" i="18"/>
  <c r="W11" i="18"/>
  <c r="W9" i="18"/>
  <c r="W8" i="18"/>
  <c r="W7" i="18"/>
  <c r="W5" i="18"/>
  <c r="W21" i="18" s="1"/>
  <c r="W4" i="18"/>
  <c r="W3" i="18"/>
  <c r="W61" i="14" l="1"/>
  <c r="Q26" i="24"/>
  <c r="W19" i="14"/>
  <c r="W60" i="14"/>
  <c r="O26" i="24"/>
  <c r="W58" i="14"/>
  <c r="M26" i="24"/>
  <c r="W58" i="13"/>
  <c r="M25" i="24"/>
  <c r="W59" i="21"/>
  <c r="P24" i="24"/>
  <c r="W60" i="21"/>
  <c r="O24" i="24"/>
  <c r="W60" i="20"/>
  <c r="O23" i="24"/>
  <c r="W59" i="20"/>
  <c r="P23" i="24"/>
  <c r="W61" i="20"/>
  <c r="Q23" i="24"/>
  <c r="W19" i="12"/>
  <c r="W60" i="12"/>
  <c r="O22" i="24"/>
  <c r="W61" i="12"/>
  <c r="Q22" i="24"/>
  <c r="W21" i="11"/>
  <c r="W40" i="11"/>
  <c r="W59" i="10"/>
  <c r="P20" i="24"/>
  <c r="W60" i="10"/>
  <c r="O20" i="24"/>
  <c r="W60" i="18"/>
  <c r="O19" i="24"/>
  <c r="W61" i="18"/>
  <c r="Q19" i="24"/>
  <c r="W59" i="18"/>
  <c r="W20" i="10"/>
  <c r="W58" i="10"/>
  <c r="W41" i="11"/>
  <c r="W39" i="12"/>
  <c r="W21" i="20"/>
  <c r="W20" i="21"/>
  <c r="W41" i="13"/>
  <c r="W39" i="14"/>
  <c r="W21" i="10"/>
  <c r="W40" i="12"/>
  <c r="W19" i="13"/>
  <c r="W40" i="14"/>
  <c r="W60" i="25"/>
  <c r="W19" i="11"/>
  <c r="W20" i="11"/>
  <c r="W41" i="12"/>
  <c r="W39" i="20"/>
  <c r="W21" i="21"/>
  <c r="W40" i="13"/>
  <c r="W41" i="14"/>
  <c r="W39" i="25"/>
  <c r="W58" i="11"/>
  <c r="W40" i="10"/>
  <c r="W59" i="11"/>
  <c r="W20" i="12"/>
  <c r="W39" i="21"/>
  <c r="W61" i="21"/>
  <c r="W59" i="13"/>
  <c r="W20" i="14"/>
  <c r="W41" i="25"/>
  <c r="W61" i="10"/>
  <c r="W41" i="10"/>
  <c r="W19" i="20"/>
  <c r="W40" i="21"/>
  <c r="W19" i="25"/>
  <c r="W60" i="11"/>
  <c r="W21" i="12"/>
  <c r="W58" i="12"/>
  <c r="W41" i="20"/>
  <c r="W20" i="13"/>
  <c r="W60" i="13"/>
  <c r="W21" i="14"/>
  <c r="W39" i="11"/>
  <c r="W61" i="11"/>
  <c r="W59" i="12"/>
  <c r="W20" i="20"/>
  <c r="W39" i="13"/>
  <c r="W61" i="13"/>
  <c r="W59" i="14"/>
  <c r="W20" i="25"/>
  <c r="W19" i="10"/>
  <c r="W39" i="18"/>
  <c r="W40" i="18"/>
  <c r="W41" i="18"/>
  <c r="W20" i="18"/>
  <c r="W19" i="18"/>
  <c r="W57" i="19"/>
  <c r="Y18" i="24" s="1"/>
  <c r="W56" i="19"/>
  <c r="W18" i="24" s="1"/>
  <c r="W55" i="19"/>
  <c r="X18" i="24" s="1"/>
  <c r="W54" i="19"/>
  <c r="W53" i="19"/>
  <c r="U18" i="24" s="1"/>
  <c r="W52" i="19"/>
  <c r="S18" i="24" s="1"/>
  <c r="W51" i="19"/>
  <c r="T18" i="24" s="1"/>
  <c r="W50" i="19"/>
  <c r="W49" i="19"/>
  <c r="I18" i="24" s="1"/>
  <c r="W48" i="19"/>
  <c r="G18" i="24" s="1"/>
  <c r="W47" i="19"/>
  <c r="H18" i="24" s="1"/>
  <c r="W46" i="19"/>
  <c r="W45" i="19"/>
  <c r="W44" i="19"/>
  <c r="W43" i="19"/>
  <c r="W42" i="19"/>
  <c r="W58" i="19" s="1"/>
  <c r="W38" i="19"/>
  <c r="W37" i="19"/>
  <c r="W36" i="19"/>
  <c r="W35" i="19"/>
  <c r="W33" i="19"/>
  <c r="W32" i="19"/>
  <c r="W31" i="19"/>
  <c r="W29" i="19"/>
  <c r="W28" i="19"/>
  <c r="W27" i="19"/>
  <c r="W25" i="19"/>
  <c r="W24" i="19"/>
  <c r="W23" i="19"/>
  <c r="W18" i="19"/>
  <c r="W17" i="19"/>
  <c r="W16" i="19"/>
  <c r="W15" i="19"/>
  <c r="W13" i="19"/>
  <c r="W12" i="19"/>
  <c r="W11" i="19"/>
  <c r="W9" i="19"/>
  <c r="W8" i="19"/>
  <c r="W7" i="19"/>
  <c r="W5" i="19"/>
  <c r="W21" i="19" s="1"/>
  <c r="W4" i="19"/>
  <c r="W3" i="19"/>
  <c r="W57" i="8"/>
  <c r="Y17" i="24" s="1"/>
  <c r="W56" i="8"/>
  <c r="W17" i="24" s="1"/>
  <c r="W55" i="8"/>
  <c r="X17" i="24" s="1"/>
  <c r="W54" i="8"/>
  <c r="V17" i="24" s="1"/>
  <c r="W53" i="8"/>
  <c r="U17" i="24" s="1"/>
  <c r="W52" i="8"/>
  <c r="S17" i="24" s="1"/>
  <c r="W51" i="8"/>
  <c r="T17" i="24" s="1"/>
  <c r="W50" i="8"/>
  <c r="R17" i="24" s="1"/>
  <c r="W49" i="8"/>
  <c r="I17" i="24" s="1"/>
  <c r="W48" i="8"/>
  <c r="G17" i="24" s="1"/>
  <c r="W47" i="8"/>
  <c r="H17" i="24" s="1"/>
  <c r="W46" i="8"/>
  <c r="E17" i="24" s="1"/>
  <c r="W45" i="8"/>
  <c r="W44" i="8"/>
  <c r="W43" i="8"/>
  <c r="P17" i="24" s="1"/>
  <c r="W42" i="8"/>
  <c r="M17" i="24" s="1"/>
  <c r="W38" i="8"/>
  <c r="W37" i="8"/>
  <c r="W36" i="8"/>
  <c r="W35" i="8"/>
  <c r="W33" i="8"/>
  <c r="W32" i="8"/>
  <c r="W31" i="8"/>
  <c r="W29" i="8"/>
  <c r="W28" i="8"/>
  <c r="W27" i="8"/>
  <c r="W25" i="8"/>
  <c r="W24" i="8"/>
  <c r="W23" i="8"/>
  <c r="W18" i="8"/>
  <c r="W17" i="8"/>
  <c r="W16" i="8"/>
  <c r="W15" i="8"/>
  <c r="W13" i="8"/>
  <c r="W12" i="8"/>
  <c r="W11" i="8"/>
  <c r="W9" i="8"/>
  <c r="W8" i="8"/>
  <c r="W7" i="8"/>
  <c r="W5" i="8"/>
  <c r="W4" i="8"/>
  <c r="W3" i="8"/>
  <c r="W57" i="17"/>
  <c r="Y16" i="24" s="1"/>
  <c r="W56" i="17"/>
  <c r="W16" i="24" s="1"/>
  <c r="W55" i="17"/>
  <c r="X16" i="24" s="1"/>
  <c r="W54" i="17"/>
  <c r="V16" i="24" s="1"/>
  <c r="W53" i="17"/>
  <c r="U16" i="24" s="1"/>
  <c r="W52" i="17"/>
  <c r="S16" i="24" s="1"/>
  <c r="W51" i="17"/>
  <c r="T16" i="24" s="1"/>
  <c r="W50" i="17"/>
  <c r="R16" i="24" s="1"/>
  <c r="W49" i="17"/>
  <c r="I16" i="24" s="1"/>
  <c r="W48" i="17"/>
  <c r="G16" i="24" s="1"/>
  <c r="W47" i="17"/>
  <c r="H16" i="24" s="1"/>
  <c r="W46" i="17"/>
  <c r="E16" i="24" s="1"/>
  <c r="W45" i="17"/>
  <c r="W44" i="17"/>
  <c r="O16" i="24" s="1"/>
  <c r="W43" i="17"/>
  <c r="P16" i="24" s="1"/>
  <c r="W42" i="17"/>
  <c r="M16" i="24" s="1"/>
  <c r="W38" i="17"/>
  <c r="W37" i="17"/>
  <c r="W36" i="17"/>
  <c r="W35" i="17"/>
  <c r="W33" i="17"/>
  <c r="W32" i="17"/>
  <c r="W31" i="17"/>
  <c r="W29" i="17"/>
  <c r="W28" i="17"/>
  <c r="W27" i="17"/>
  <c r="W25" i="17"/>
  <c r="W24" i="17"/>
  <c r="W23" i="17"/>
  <c r="W18" i="17"/>
  <c r="W17" i="17"/>
  <c r="W16" i="17"/>
  <c r="W15" i="17"/>
  <c r="W13" i="17"/>
  <c r="W12" i="17"/>
  <c r="W11" i="17"/>
  <c r="W9" i="17"/>
  <c r="W8" i="17"/>
  <c r="W7" i="17"/>
  <c r="W5" i="17"/>
  <c r="W4" i="17"/>
  <c r="W3" i="17"/>
  <c r="W57" i="7"/>
  <c r="Y14" i="24" s="1"/>
  <c r="W56" i="7"/>
  <c r="W14" i="24" s="1"/>
  <c r="W55" i="7"/>
  <c r="X14" i="24" s="1"/>
  <c r="W54" i="7"/>
  <c r="V14" i="24" s="1"/>
  <c r="W53" i="7"/>
  <c r="U14" i="24" s="1"/>
  <c r="W52" i="7"/>
  <c r="S14" i="24" s="1"/>
  <c r="W51" i="7"/>
  <c r="T14" i="24" s="1"/>
  <c r="W50" i="7"/>
  <c r="R14" i="24" s="1"/>
  <c r="W49" i="7"/>
  <c r="I14" i="24" s="1"/>
  <c r="W48" i="7"/>
  <c r="G14" i="24" s="1"/>
  <c r="W47" i="7"/>
  <c r="H14" i="24" s="1"/>
  <c r="W46" i="7"/>
  <c r="E14" i="24" s="1"/>
  <c r="W45" i="7"/>
  <c r="W44" i="7"/>
  <c r="W43" i="7"/>
  <c r="W42" i="7"/>
  <c r="W38" i="7"/>
  <c r="W37" i="7"/>
  <c r="W36" i="7"/>
  <c r="W35" i="7"/>
  <c r="W33" i="7"/>
  <c r="W32" i="7"/>
  <c r="W31" i="7"/>
  <c r="W29" i="7"/>
  <c r="W28" i="7"/>
  <c r="W27" i="7"/>
  <c r="W25" i="7"/>
  <c r="W24" i="7"/>
  <c r="W23" i="7"/>
  <c r="W18" i="7"/>
  <c r="W17" i="7"/>
  <c r="W16" i="7"/>
  <c r="W15" i="7"/>
  <c r="W13" i="7"/>
  <c r="W12" i="7"/>
  <c r="W11" i="7"/>
  <c r="W9" i="7"/>
  <c r="W8" i="7"/>
  <c r="W7" i="7"/>
  <c r="W5" i="7"/>
  <c r="W4" i="7"/>
  <c r="W3" i="7"/>
  <c r="W57" i="9"/>
  <c r="Y15" i="24" s="1"/>
  <c r="W56" i="9"/>
  <c r="W15" i="24" s="1"/>
  <c r="W55" i="9"/>
  <c r="X15" i="24" s="1"/>
  <c r="W54" i="9"/>
  <c r="V15" i="24" s="1"/>
  <c r="W53" i="9"/>
  <c r="U15" i="24" s="1"/>
  <c r="W52" i="9"/>
  <c r="S15" i="24" s="1"/>
  <c r="W51" i="9"/>
  <c r="T15" i="24" s="1"/>
  <c r="W50" i="9"/>
  <c r="R15" i="24" s="1"/>
  <c r="W49" i="9"/>
  <c r="I15" i="24" s="1"/>
  <c r="W48" i="9"/>
  <c r="G15" i="24" s="1"/>
  <c r="W47" i="9"/>
  <c r="H15" i="24" s="1"/>
  <c r="W46" i="9"/>
  <c r="E15" i="24" s="1"/>
  <c r="W45" i="9"/>
  <c r="W44" i="9"/>
  <c r="W43" i="9"/>
  <c r="W42" i="9"/>
  <c r="W38" i="9"/>
  <c r="W37" i="9"/>
  <c r="W36" i="9"/>
  <c r="W35" i="9"/>
  <c r="W33" i="9"/>
  <c r="W32" i="9"/>
  <c r="W31" i="9"/>
  <c r="W29" i="9"/>
  <c r="W28" i="9"/>
  <c r="W27" i="9"/>
  <c r="W25" i="9"/>
  <c r="W24" i="9"/>
  <c r="W23" i="9"/>
  <c r="W18" i="9"/>
  <c r="W17" i="9"/>
  <c r="W16" i="9"/>
  <c r="W15" i="9"/>
  <c r="W13" i="9"/>
  <c r="W12" i="9"/>
  <c r="W11" i="9"/>
  <c r="W9" i="9"/>
  <c r="W8" i="9"/>
  <c r="W7" i="9"/>
  <c r="W5" i="9"/>
  <c r="W4" i="9"/>
  <c r="W3" i="9"/>
  <c r="W57" i="6"/>
  <c r="Y13" i="24" s="1"/>
  <c r="W56" i="6"/>
  <c r="W13" i="24" s="1"/>
  <c r="W55" i="6"/>
  <c r="X13" i="24" s="1"/>
  <c r="W54" i="6"/>
  <c r="V13" i="24" s="1"/>
  <c r="W53" i="6"/>
  <c r="U13" i="24" s="1"/>
  <c r="W52" i="6"/>
  <c r="S13" i="24" s="1"/>
  <c r="W51" i="6"/>
  <c r="T13" i="24" s="1"/>
  <c r="W50" i="6"/>
  <c r="R13" i="24" s="1"/>
  <c r="W49" i="6"/>
  <c r="I13" i="24" s="1"/>
  <c r="W48" i="6"/>
  <c r="G13" i="24" s="1"/>
  <c r="W47" i="6"/>
  <c r="H13" i="24" s="1"/>
  <c r="W46" i="6"/>
  <c r="E13" i="24" s="1"/>
  <c r="W45" i="6"/>
  <c r="W44" i="6"/>
  <c r="W43" i="6"/>
  <c r="P13" i="24" s="1"/>
  <c r="W42" i="6"/>
  <c r="M13" i="24" s="1"/>
  <c r="W38" i="6"/>
  <c r="W37" i="6"/>
  <c r="W36" i="6"/>
  <c r="W35" i="6"/>
  <c r="W33" i="6"/>
  <c r="W32" i="6"/>
  <c r="W31" i="6"/>
  <c r="W29" i="6"/>
  <c r="W28" i="6"/>
  <c r="W27" i="6"/>
  <c r="W25" i="6"/>
  <c r="W24" i="6"/>
  <c r="W23" i="6"/>
  <c r="W18" i="6"/>
  <c r="W17" i="6"/>
  <c r="W16" i="6"/>
  <c r="W15" i="6"/>
  <c r="W13" i="6"/>
  <c r="W12" i="6"/>
  <c r="W11" i="6"/>
  <c r="W9" i="6"/>
  <c r="W8" i="6"/>
  <c r="W7" i="6"/>
  <c r="W5" i="6"/>
  <c r="W4" i="6"/>
  <c r="W3" i="6"/>
  <c r="W38" i="15"/>
  <c r="W18" i="15"/>
  <c r="W57" i="15"/>
  <c r="Y12" i="24" s="1"/>
  <c r="W56" i="15"/>
  <c r="W12" i="24" s="1"/>
  <c r="W55" i="15"/>
  <c r="X12" i="24" s="1"/>
  <c r="W54" i="15"/>
  <c r="V12" i="24" s="1"/>
  <c r="W53" i="15"/>
  <c r="U12" i="24" s="1"/>
  <c r="W52" i="15"/>
  <c r="S12" i="24" s="1"/>
  <c r="W51" i="15"/>
  <c r="T12" i="24" s="1"/>
  <c r="W50" i="15"/>
  <c r="R12" i="24" s="1"/>
  <c r="W49" i="15"/>
  <c r="I12" i="24" s="1"/>
  <c r="W48" i="15"/>
  <c r="G12" i="24" s="1"/>
  <c r="W47" i="15"/>
  <c r="H12" i="24" s="1"/>
  <c r="W46" i="15"/>
  <c r="E12" i="24" s="1"/>
  <c r="W45" i="15"/>
  <c r="W44" i="15"/>
  <c r="O12" i="24" s="1"/>
  <c r="W43" i="15"/>
  <c r="W42" i="15"/>
  <c r="W37" i="15"/>
  <c r="W36" i="15"/>
  <c r="W35" i="15"/>
  <c r="W33" i="15"/>
  <c r="W32" i="15"/>
  <c r="W31" i="15"/>
  <c r="W29" i="15"/>
  <c r="W28" i="15"/>
  <c r="W27" i="15"/>
  <c r="W25" i="15"/>
  <c r="W24" i="15"/>
  <c r="W23" i="15"/>
  <c r="W17" i="15"/>
  <c r="W16" i="15"/>
  <c r="W15" i="15"/>
  <c r="W13" i="15"/>
  <c r="W12" i="15"/>
  <c r="W11" i="15"/>
  <c r="W9" i="15"/>
  <c r="W8" i="15"/>
  <c r="W7" i="15"/>
  <c r="W5" i="15"/>
  <c r="W4" i="15"/>
  <c r="W3" i="15"/>
  <c r="W57" i="16"/>
  <c r="Y11" i="24" s="1"/>
  <c r="W56" i="16"/>
  <c r="W11" i="24" s="1"/>
  <c r="W55" i="16"/>
  <c r="X11" i="24" s="1"/>
  <c r="W54" i="16"/>
  <c r="V11" i="24" s="1"/>
  <c r="W53" i="16"/>
  <c r="U11" i="24" s="1"/>
  <c r="W52" i="16"/>
  <c r="S11" i="24" s="1"/>
  <c r="W51" i="16"/>
  <c r="T11" i="24" s="1"/>
  <c r="W50" i="16"/>
  <c r="R11" i="24" s="1"/>
  <c r="W49" i="16"/>
  <c r="I11" i="24" s="1"/>
  <c r="W48" i="16"/>
  <c r="G11" i="24" s="1"/>
  <c r="W47" i="16"/>
  <c r="H11" i="24" s="1"/>
  <c r="W46" i="16"/>
  <c r="E11" i="24" s="1"/>
  <c r="W45" i="16"/>
  <c r="W44" i="16"/>
  <c r="O11" i="24" s="1"/>
  <c r="W43" i="16"/>
  <c r="W42" i="16"/>
  <c r="M11" i="24" s="1"/>
  <c r="W38" i="16"/>
  <c r="W37" i="16"/>
  <c r="W36" i="16"/>
  <c r="W35" i="16"/>
  <c r="W33" i="16"/>
  <c r="W32" i="16"/>
  <c r="W31" i="16"/>
  <c r="W29" i="16"/>
  <c r="W28" i="16"/>
  <c r="W27" i="16"/>
  <c r="W25" i="16"/>
  <c r="W24" i="16"/>
  <c r="W23" i="16"/>
  <c r="W18" i="16"/>
  <c r="W17" i="16"/>
  <c r="W16" i="16"/>
  <c r="W15" i="16"/>
  <c r="W13" i="16"/>
  <c r="W12" i="16"/>
  <c r="W11" i="16"/>
  <c r="W9" i="16"/>
  <c r="W8" i="16"/>
  <c r="W7" i="16"/>
  <c r="W5" i="16"/>
  <c r="W4" i="16"/>
  <c r="W3" i="16"/>
  <c r="W57" i="5"/>
  <c r="Y10" i="24" s="1"/>
  <c r="W56" i="5"/>
  <c r="W10" i="24" s="1"/>
  <c r="W55" i="5"/>
  <c r="X10" i="24" s="1"/>
  <c r="W54" i="5"/>
  <c r="V10" i="24" s="1"/>
  <c r="W53" i="5"/>
  <c r="U10" i="24" s="1"/>
  <c r="W52" i="5"/>
  <c r="S10" i="24" s="1"/>
  <c r="W51" i="5"/>
  <c r="T10" i="24" s="1"/>
  <c r="W50" i="5"/>
  <c r="R10" i="24" s="1"/>
  <c r="W49" i="5"/>
  <c r="I10" i="24" s="1"/>
  <c r="W48" i="5"/>
  <c r="G10" i="24" s="1"/>
  <c r="W47" i="5"/>
  <c r="H10" i="24" s="1"/>
  <c r="W46" i="5"/>
  <c r="E10" i="24" s="1"/>
  <c r="W45" i="5"/>
  <c r="W44" i="5"/>
  <c r="W43" i="5"/>
  <c r="P10" i="24" s="1"/>
  <c r="W42" i="5"/>
  <c r="M10" i="24" s="1"/>
  <c r="W38" i="5"/>
  <c r="W37" i="5"/>
  <c r="W36" i="5"/>
  <c r="W35" i="5"/>
  <c r="W33" i="5"/>
  <c r="W32" i="5"/>
  <c r="W31" i="5"/>
  <c r="W29" i="5"/>
  <c r="W28" i="5"/>
  <c r="W27" i="5"/>
  <c r="W25" i="5"/>
  <c r="W24" i="5"/>
  <c r="W23" i="5"/>
  <c r="W18" i="5"/>
  <c r="W17" i="5"/>
  <c r="W16" i="5"/>
  <c r="W15" i="5"/>
  <c r="W13" i="5"/>
  <c r="W12" i="5"/>
  <c r="W11" i="5"/>
  <c r="W9" i="5"/>
  <c r="W8" i="5"/>
  <c r="W7" i="5"/>
  <c r="W5" i="5"/>
  <c r="W21" i="5" s="1"/>
  <c r="W4" i="5"/>
  <c r="W3" i="5"/>
  <c r="W42" i="4"/>
  <c r="M9" i="24" s="1"/>
  <c r="W57" i="4"/>
  <c r="Y9" i="24" s="1"/>
  <c r="W56" i="4"/>
  <c r="W9" i="24" s="1"/>
  <c r="W55" i="4"/>
  <c r="X9" i="24" s="1"/>
  <c r="W54" i="4"/>
  <c r="V9" i="24" s="1"/>
  <c r="W53" i="4"/>
  <c r="U9" i="24" s="1"/>
  <c r="W52" i="4"/>
  <c r="S9" i="24" s="1"/>
  <c r="W51" i="4"/>
  <c r="T9" i="24" s="1"/>
  <c r="W50" i="4"/>
  <c r="R9" i="24" s="1"/>
  <c r="W49" i="4"/>
  <c r="I9" i="24" s="1"/>
  <c r="W48" i="4"/>
  <c r="G9" i="24" s="1"/>
  <c r="W47" i="4"/>
  <c r="H9" i="24" s="1"/>
  <c r="W46" i="4"/>
  <c r="E9" i="24" s="1"/>
  <c r="W45" i="4"/>
  <c r="W44" i="4"/>
  <c r="O9" i="24" s="1"/>
  <c r="W43" i="4"/>
  <c r="P9" i="24" s="1"/>
  <c r="W38" i="4"/>
  <c r="W37" i="4"/>
  <c r="W36" i="4"/>
  <c r="W35" i="4"/>
  <c r="W33" i="4"/>
  <c r="W32" i="4"/>
  <c r="W31" i="4"/>
  <c r="W29" i="4"/>
  <c r="W28" i="4"/>
  <c r="W27" i="4"/>
  <c r="W25" i="4"/>
  <c r="W24" i="4"/>
  <c r="W23" i="4"/>
  <c r="W18" i="4"/>
  <c r="W17" i="4"/>
  <c r="W16" i="4"/>
  <c r="W15" i="4"/>
  <c r="W13" i="4"/>
  <c r="W12" i="4"/>
  <c r="W11" i="4"/>
  <c r="W9" i="4"/>
  <c r="W8" i="4"/>
  <c r="W7" i="4"/>
  <c r="W5" i="4"/>
  <c r="W4" i="4"/>
  <c r="W3" i="4"/>
  <c r="W61" i="9" l="1"/>
  <c r="Q15" i="24"/>
  <c r="W59" i="9"/>
  <c r="P15" i="24"/>
  <c r="W58" i="9"/>
  <c r="M15" i="24"/>
  <c r="W60" i="9"/>
  <c r="O15" i="24"/>
  <c r="W60" i="19"/>
  <c r="O18" i="24"/>
  <c r="W59" i="19"/>
  <c r="P18" i="24"/>
  <c r="W61" i="19"/>
  <c r="Q18" i="24"/>
  <c r="W61" i="8"/>
  <c r="Q17" i="24"/>
  <c r="W20" i="8"/>
  <c r="W60" i="8"/>
  <c r="O17" i="24"/>
  <c r="W40" i="17"/>
  <c r="W61" i="17"/>
  <c r="Q16" i="24"/>
  <c r="W61" i="7"/>
  <c r="Q14" i="24"/>
  <c r="W58" i="7"/>
  <c r="M14" i="24"/>
  <c r="W59" i="7"/>
  <c r="P14" i="24"/>
  <c r="W60" i="7"/>
  <c r="O14" i="24"/>
  <c r="W20" i="6"/>
  <c r="W41" i="6"/>
  <c r="W60" i="6"/>
  <c r="O13" i="24"/>
  <c r="W61" i="6"/>
  <c r="Q13" i="24"/>
  <c r="W61" i="15"/>
  <c r="Q12" i="24"/>
  <c r="W59" i="15"/>
  <c r="P12" i="24"/>
  <c r="W58" i="15"/>
  <c r="M12" i="24"/>
  <c r="W59" i="16"/>
  <c r="P11" i="24"/>
  <c r="W61" i="16"/>
  <c r="Q11" i="24"/>
  <c r="W60" i="5"/>
  <c r="O10" i="24"/>
  <c r="W61" i="5"/>
  <c r="Q10" i="24"/>
  <c r="W20" i="4"/>
  <c r="W61" i="4"/>
  <c r="Q9" i="24"/>
  <c r="W19" i="16"/>
  <c r="W39" i="4"/>
  <c r="W59" i="5"/>
  <c r="W20" i="16"/>
  <c r="W39" i="6"/>
  <c r="W39" i="8"/>
  <c r="W41" i="4"/>
  <c r="W21" i="16"/>
  <c r="W41" i="8"/>
  <c r="W39" i="19"/>
  <c r="W60" i="16"/>
  <c r="W60" i="15"/>
  <c r="W19" i="6"/>
  <c r="W19" i="8"/>
  <c r="W40" i="19"/>
  <c r="W19" i="4"/>
  <c r="W40" i="4"/>
  <c r="W58" i="4"/>
  <c r="W39" i="16"/>
  <c r="W40" i="6"/>
  <c r="W59" i="17"/>
  <c r="W40" i="8"/>
  <c r="W41" i="19"/>
  <c r="W58" i="16"/>
  <c r="W21" i="4"/>
  <c r="W60" i="17"/>
  <c r="W21" i="8"/>
  <c r="W58" i="8"/>
  <c r="W19" i="19"/>
  <c r="W59" i="4"/>
  <c r="W58" i="6"/>
  <c r="W60" i="4"/>
  <c r="W21" i="6"/>
  <c r="W59" i="6"/>
  <c r="W59" i="8"/>
  <c r="W20" i="19"/>
  <c r="W21" i="9"/>
  <c r="W40" i="7"/>
  <c r="W21" i="7"/>
  <c r="W58" i="17"/>
  <c r="W19" i="17"/>
  <c r="W21" i="17"/>
  <c r="W41" i="17"/>
  <c r="W20" i="17"/>
  <c r="W39" i="17"/>
  <c r="W41" i="7"/>
  <c r="W19" i="7"/>
  <c r="W20" i="7"/>
  <c r="W39" i="7"/>
  <c r="W40" i="9"/>
  <c r="W19" i="9"/>
  <c r="W41" i="9"/>
  <c r="W20" i="9"/>
  <c r="W39" i="9"/>
  <c r="W41" i="16"/>
  <c r="W40" i="16"/>
  <c r="W40" i="5"/>
  <c r="W21" i="15"/>
  <c r="W41" i="15"/>
  <c r="W19" i="15"/>
  <c r="W39" i="15"/>
  <c r="W20" i="15"/>
  <c r="W40" i="15"/>
  <c r="W58" i="5"/>
  <c r="W41" i="5"/>
  <c r="W19" i="5"/>
  <c r="W20" i="5"/>
  <c r="W39" i="5"/>
  <c r="W57" i="3" l="1"/>
  <c r="Y8" i="24" s="1"/>
  <c r="W56" i="3"/>
  <c r="W8" i="24" s="1"/>
  <c r="W55" i="3"/>
  <c r="X8" i="24" s="1"/>
  <c r="W54" i="3"/>
  <c r="V8" i="24" s="1"/>
  <c r="W53" i="3"/>
  <c r="U8" i="24" s="1"/>
  <c r="W52" i="3"/>
  <c r="S8" i="24" s="1"/>
  <c r="W51" i="3"/>
  <c r="T8" i="24" s="1"/>
  <c r="W50" i="3"/>
  <c r="R8" i="24" s="1"/>
  <c r="W49" i="3"/>
  <c r="I8" i="24" s="1"/>
  <c r="W48" i="3"/>
  <c r="G8" i="24" s="1"/>
  <c r="W47" i="3"/>
  <c r="H8" i="24" s="1"/>
  <c r="W46" i="3"/>
  <c r="E8" i="24" s="1"/>
  <c r="W45" i="3"/>
  <c r="Q8" i="24" s="1"/>
  <c r="W44" i="3"/>
  <c r="O8" i="24" s="1"/>
  <c r="W43" i="3"/>
  <c r="W42" i="3"/>
  <c r="M8" i="24" s="1"/>
  <c r="W38" i="3"/>
  <c r="W37" i="3"/>
  <c r="W36" i="3"/>
  <c r="W35" i="3"/>
  <c r="W33" i="3"/>
  <c r="W32" i="3"/>
  <c r="W31" i="3"/>
  <c r="W29" i="3"/>
  <c r="W28" i="3"/>
  <c r="W27" i="3"/>
  <c r="W25" i="3"/>
  <c r="W24" i="3"/>
  <c r="W23" i="3"/>
  <c r="W18" i="3"/>
  <c r="W17" i="3"/>
  <c r="W16" i="3"/>
  <c r="W15" i="3"/>
  <c r="W13" i="3"/>
  <c r="W12" i="3"/>
  <c r="W11" i="3"/>
  <c r="W9" i="3"/>
  <c r="W8" i="3"/>
  <c r="W7" i="3"/>
  <c r="W5" i="3"/>
  <c r="W4" i="3"/>
  <c r="W3" i="3"/>
  <c r="W59" i="3" l="1"/>
  <c r="P8" i="24"/>
  <c r="W58" i="3"/>
  <c r="W41" i="3"/>
  <c r="W21" i="3"/>
  <c r="W40" i="3"/>
  <c r="W19" i="3"/>
  <c r="W20" i="3"/>
  <c r="W39" i="3"/>
  <c r="W60" i="3"/>
  <c r="W61" i="3"/>
  <c r="W57" i="2" l="1"/>
  <c r="Y7" i="24" s="1"/>
  <c r="W56" i="2"/>
  <c r="W7" i="24" s="1"/>
  <c r="W55" i="2"/>
  <c r="X7" i="24" s="1"/>
  <c r="W54" i="2"/>
  <c r="V7" i="24" s="1"/>
  <c r="W53" i="2"/>
  <c r="U7" i="24" s="1"/>
  <c r="W52" i="2"/>
  <c r="S7" i="24" s="1"/>
  <c r="W51" i="2"/>
  <c r="T7" i="24" s="1"/>
  <c r="W50" i="2"/>
  <c r="R7" i="24" s="1"/>
  <c r="W49" i="2"/>
  <c r="I7" i="24" s="1"/>
  <c r="W48" i="2"/>
  <c r="G7" i="24" s="1"/>
  <c r="W47" i="2"/>
  <c r="H7" i="24" s="1"/>
  <c r="W46" i="2"/>
  <c r="E7" i="24" s="1"/>
  <c r="W45" i="2"/>
  <c r="Q7" i="24" s="1"/>
  <c r="W44" i="2"/>
  <c r="W43" i="2"/>
  <c r="P7" i="24" s="1"/>
  <c r="W42" i="2"/>
  <c r="M7" i="24" s="1"/>
  <c r="W38" i="2"/>
  <c r="W37" i="2"/>
  <c r="W36" i="2"/>
  <c r="W35" i="2"/>
  <c r="W33" i="2"/>
  <c r="W32" i="2"/>
  <c r="W31" i="2"/>
  <c r="W29" i="2"/>
  <c r="W28" i="2"/>
  <c r="W27" i="2"/>
  <c r="W25" i="2"/>
  <c r="W24" i="2"/>
  <c r="W23" i="2"/>
  <c r="W18" i="2"/>
  <c r="W17" i="2"/>
  <c r="W16" i="2"/>
  <c r="W15" i="2"/>
  <c r="W13" i="2"/>
  <c r="W12" i="2"/>
  <c r="W11" i="2"/>
  <c r="W9" i="2"/>
  <c r="W8" i="2"/>
  <c r="W7" i="2"/>
  <c r="W5" i="2"/>
  <c r="W4" i="2"/>
  <c r="W3" i="2"/>
  <c r="W54" i="1"/>
  <c r="V6" i="24" s="1"/>
  <c r="W50" i="1"/>
  <c r="R6" i="24" s="1"/>
  <c r="W46" i="1"/>
  <c r="E6" i="24" s="1"/>
  <c r="W57" i="1"/>
  <c r="Y6" i="24" s="1"/>
  <c r="W56" i="1"/>
  <c r="W6" i="24" s="1"/>
  <c r="W28" i="24" s="1"/>
  <c r="W55" i="1"/>
  <c r="X6" i="24" s="1"/>
  <c r="W53" i="1"/>
  <c r="U6" i="24" s="1"/>
  <c r="W52" i="1"/>
  <c r="S6" i="24" s="1"/>
  <c r="W51" i="1"/>
  <c r="T6" i="24" s="1"/>
  <c r="W49" i="1"/>
  <c r="I6" i="24" s="1"/>
  <c r="W48" i="1"/>
  <c r="G6" i="24" s="1"/>
  <c r="W47" i="1"/>
  <c r="H6" i="24" s="1"/>
  <c r="W45" i="1"/>
  <c r="Q6" i="24" s="1"/>
  <c r="W44" i="1"/>
  <c r="W43" i="1"/>
  <c r="P6" i="24" s="1"/>
  <c r="W38" i="1"/>
  <c r="W37" i="1"/>
  <c r="W36" i="1"/>
  <c r="W35" i="1"/>
  <c r="W33" i="1"/>
  <c r="W32" i="1"/>
  <c r="W31" i="1"/>
  <c r="W29" i="1"/>
  <c r="W28" i="1"/>
  <c r="W27" i="1"/>
  <c r="W25" i="1"/>
  <c r="W24" i="1"/>
  <c r="W42" i="1"/>
  <c r="M6" i="24" s="1"/>
  <c r="W23" i="1"/>
  <c r="W18" i="1"/>
  <c r="W17" i="1"/>
  <c r="W16" i="1"/>
  <c r="W15" i="1"/>
  <c r="W13" i="1"/>
  <c r="W12" i="1"/>
  <c r="W11" i="1"/>
  <c r="W9" i="1"/>
  <c r="W8" i="1"/>
  <c r="W7" i="1"/>
  <c r="W5" i="1"/>
  <c r="W4" i="1"/>
  <c r="W3" i="1"/>
  <c r="Y28" i="24" l="1"/>
  <c r="X28" i="24"/>
  <c r="V28" i="24"/>
  <c r="W60" i="2"/>
  <c r="O7" i="24"/>
  <c r="W60" i="1"/>
  <c r="O6" i="24"/>
  <c r="W61" i="1"/>
  <c r="W58" i="1"/>
  <c r="W59" i="1"/>
  <c r="W58" i="2"/>
  <c r="W61" i="2"/>
  <c r="W59" i="2"/>
  <c r="W20" i="2"/>
  <c r="W39" i="2"/>
  <c r="W21" i="2"/>
  <c r="W40" i="2"/>
  <c r="W41" i="2"/>
  <c r="W19" i="2"/>
  <c r="W40" i="1"/>
  <c r="W41" i="1"/>
  <c r="W39" i="1"/>
  <c r="W19" i="1"/>
  <c r="W20" i="1"/>
  <c r="W21" i="1"/>
  <c r="N6" i="24" l="1"/>
  <c r="Y33" i="24"/>
  <c r="X33" i="24"/>
  <c r="W33" i="24"/>
  <c r="V33" i="24"/>
  <c r="Y32" i="24"/>
  <c r="X32" i="24"/>
  <c r="W32" i="24"/>
  <c r="V32" i="24"/>
  <c r="Y31" i="24"/>
  <c r="X31" i="24"/>
  <c r="W31" i="24"/>
  <c r="V31" i="24"/>
  <c r="Y30" i="24"/>
  <c r="X30" i="24"/>
  <c r="W30" i="24"/>
  <c r="V30" i="24"/>
  <c r="U33" i="24"/>
  <c r="T33" i="24"/>
  <c r="S33" i="24"/>
  <c r="R33" i="24"/>
  <c r="U32" i="24"/>
  <c r="T32" i="24"/>
  <c r="S32" i="24"/>
  <c r="R32" i="24"/>
  <c r="U31" i="24"/>
  <c r="T31" i="24"/>
  <c r="S31" i="24"/>
  <c r="R31" i="24"/>
  <c r="U30" i="24"/>
  <c r="T30" i="24"/>
  <c r="S30" i="24"/>
  <c r="R30" i="24"/>
  <c r="U28" i="24"/>
  <c r="T28" i="24"/>
  <c r="S28" i="24"/>
  <c r="R28" i="24"/>
  <c r="X34" i="24" l="1"/>
  <c r="T34" i="24"/>
  <c r="R34" i="24"/>
  <c r="S34" i="24"/>
  <c r="Y34" i="24"/>
  <c r="U34" i="24"/>
  <c r="W34" i="24"/>
  <c r="V34" i="24"/>
  <c r="B28" i="24" l="1"/>
  <c r="C28" i="24"/>
  <c r="D28" i="24"/>
  <c r="B31" i="24" l="1"/>
  <c r="E30" i="24"/>
  <c r="D33" i="24"/>
  <c r="D32" i="24"/>
  <c r="D31" i="24"/>
  <c r="D30" i="24"/>
  <c r="C30" i="24"/>
  <c r="C33" i="24"/>
  <c r="C32" i="24"/>
  <c r="C31" i="24"/>
  <c r="B30" i="24"/>
  <c r="B33" i="24"/>
  <c r="B32" i="24"/>
  <c r="N15" i="24"/>
  <c r="Q33" i="24" l="1"/>
  <c r="P33" i="24"/>
  <c r="O33" i="24"/>
  <c r="M33" i="24"/>
  <c r="L33" i="24"/>
  <c r="K33" i="24"/>
  <c r="J33" i="24"/>
  <c r="I33" i="24"/>
  <c r="H33" i="24"/>
  <c r="G33" i="24"/>
  <c r="E33" i="24"/>
  <c r="F33" i="24" s="1"/>
  <c r="Q32" i="24"/>
  <c r="P32" i="24"/>
  <c r="O32" i="24"/>
  <c r="M32" i="24"/>
  <c r="L32" i="24"/>
  <c r="K32" i="24"/>
  <c r="J32" i="24"/>
  <c r="I32" i="24"/>
  <c r="H32" i="24"/>
  <c r="G32" i="24"/>
  <c r="E32" i="24"/>
  <c r="Q31" i="24"/>
  <c r="P31" i="24"/>
  <c r="O31" i="24"/>
  <c r="M31" i="24"/>
  <c r="L31" i="24"/>
  <c r="K31" i="24"/>
  <c r="J31" i="24"/>
  <c r="I31" i="24"/>
  <c r="H31" i="24"/>
  <c r="G31" i="24"/>
  <c r="E31" i="24"/>
  <c r="D34" i="24"/>
  <c r="C34" i="24"/>
  <c r="B34" i="24"/>
  <c r="Q30" i="24"/>
  <c r="P30" i="24"/>
  <c r="O30" i="24"/>
  <c r="M30" i="24"/>
  <c r="N30" i="24" s="1"/>
  <c r="I30" i="24"/>
  <c r="H30" i="24"/>
  <c r="G30" i="24"/>
  <c r="Q28" i="24"/>
  <c r="P28" i="24"/>
  <c r="O28" i="24"/>
  <c r="M28" i="24"/>
  <c r="L28" i="24"/>
  <c r="K28" i="24"/>
  <c r="J28" i="24"/>
  <c r="I28" i="24"/>
  <c r="H28" i="24"/>
  <c r="G28" i="24"/>
  <c r="E28" i="24"/>
  <c r="N27" i="24"/>
  <c r="F27" i="24"/>
  <c r="N26" i="24"/>
  <c r="F26" i="24"/>
  <c r="N25" i="24"/>
  <c r="F25" i="24"/>
  <c r="N24" i="24"/>
  <c r="F24" i="24"/>
  <c r="N23" i="24"/>
  <c r="F23" i="24"/>
  <c r="N22" i="24"/>
  <c r="F22" i="24"/>
  <c r="N21" i="24"/>
  <c r="F21" i="24"/>
  <c r="N20" i="24"/>
  <c r="F20" i="24"/>
  <c r="N19" i="24"/>
  <c r="F19" i="24"/>
  <c r="N18" i="24"/>
  <c r="F18" i="24"/>
  <c r="N17" i="24"/>
  <c r="F17" i="24"/>
  <c r="N16" i="24"/>
  <c r="F16" i="24"/>
  <c r="F15" i="24"/>
  <c r="N14" i="24"/>
  <c r="F14" i="24"/>
  <c r="N13" i="24"/>
  <c r="F13" i="24"/>
  <c r="N12" i="24"/>
  <c r="F12" i="24"/>
  <c r="N11" i="24"/>
  <c r="F11" i="24"/>
  <c r="N10" i="24"/>
  <c r="F10" i="24"/>
  <c r="N9" i="24"/>
  <c r="F9" i="24"/>
  <c r="N8" i="24"/>
  <c r="F8" i="24"/>
  <c r="N7" i="24"/>
  <c r="F7" i="24"/>
  <c r="F6" i="24"/>
  <c r="N33" i="24" l="1"/>
  <c r="N31" i="24"/>
  <c r="K34" i="24"/>
  <c r="L34" i="24"/>
  <c r="J34" i="24"/>
  <c r="N32" i="24"/>
  <c r="E34" i="24"/>
  <c r="F34" i="24" s="1"/>
  <c r="Q34" i="24"/>
  <c r="I34" i="24"/>
  <c r="M34" i="24"/>
  <c r="O34" i="24"/>
  <c r="P34" i="24"/>
  <c r="G34" i="24"/>
  <c r="F28" i="24"/>
  <c r="F32" i="24"/>
  <c r="N28" i="24"/>
  <c r="H34" i="24"/>
  <c r="F30" i="24"/>
  <c r="F31" i="24"/>
  <c r="N34" i="24" l="1"/>
</calcChain>
</file>

<file path=xl/sharedStrings.xml><?xml version="1.0" encoding="utf-8"?>
<sst xmlns="http://schemas.openxmlformats.org/spreadsheetml/2006/main" count="9866" uniqueCount="1762">
  <si>
    <t>編號</t>
    <phoneticPr fontId="1" type="noConversion"/>
  </si>
  <si>
    <t>學制</t>
    <phoneticPr fontId="1" type="noConversion"/>
  </si>
  <si>
    <t>國中</t>
    <phoneticPr fontId="1" type="noConversion"/>
  </si>
  <si>
    <t>縣市</t>
    <phoneticPr fontId="6" type="noConversion"/>
  </si>
  <si>
    <t>國中參與情形</t>
    <phoneticPr fontId="6" type="noConversion"/>
  </si>
  <si>
    <t>國中校數(所)</t>
    <phoneticPr fontId="6" type="noConversion"/>
  </si>
  <si>
    <t>國中班級數(班)</t>
    <phoneticPr fontId="6" type="noConversion"/>
  </si>
  <si>
    <t>國中學生數(人)</t>
    <phoneticPr fontId="6" type="noConversion"/>
  </si>
  <si>
    <t>臺北市</t>
    <phoneticPr fontId="6" type="noConversion"/>
  </si>
  <si>
    <t>新北市</t>
    <phoneticPr fontId="6" type="noConversion"/>
  </si>
  <si>
    <t>宜蘭縣</t>
    <phoneticPr fontId="6" type="noConversion"/>
  </si>
  <si>
    <t>基隆市</t>
    <phoneticPr fontId="6" type="noConversion"/>
  </si>
  <si>
    <t>桃園市</t>
    <phoneticPr fontId="6" type="noConversion"/>
  </si>
  <si>
    <t>新竹市</t>
    <phoneticPr fontId="6" type="noConversion"/>
  </si>
  <si>
    <t>新竹縣</t>
    <phoneticPr fontId="6" type="noConversion"/>
  </si>
  <si>
    <t>苗栗縣</t>
    <phoneticPr fontId="6" type="noConversion"/>
  </si>
  <si>
    <t>臺中市</t>
    <phoneticPr fontId="6" type="noConversion"/>
  </si>
  <si>
    <t>彰化縣</t>
    <phoneticPr fontId="6" type="noConversion"/>
  </si>
  <si>
    <t>南投縣</t>
    <phoneticPr fontId="6" type="noConversion"/>
  </si>
  <si>
    <t>雲林縣</t>
    <phoneticPr fontId="6" type="noConversion"/>
  </si>
  <si>
    <t>嘉義市</t>
    <phoneticPr fontId="6" type="noConversion"/>
  </si>
  <si>
    <t>嘉義縣</t>
    <phoneticPr fontId="6" type="noConversion"/>
  </si>
  <si>
    <t>臺南市</t>
    <phoneticPr fontId="6" type="noConversion"/>
  </si>
  <si>
    <t>高雄市</t>
    <phoneticPr fontId="6" type="noConversion"/>
  </si>
  <si>
    <t>屏東縣</t>
    <phoneticPr fontId="6" type="noConversion"/>
  </si>
  <si>
    <t>澎湖縣</t>
    <phoneticPr fontId="6" type="noConversion"/>
  </si>
  <si>
    <t>金門縣</t>
    <phoneticPr fontId="6" type="noConversion"/>
  </si>
  <si>
    <t>臺東縣</t>
    <phoneticPr fontId="6" type="noConversion"/>
  </si>
  <si>
    <t>花蓮縣</t>
    <phoneticPr fontId="6" type="noConversion"/>
  </si>
  <si>
    <t>連江縣</t>
    <phoneticPr fontId="6" type="noConversion"/>
  </si>
  <si>
    <t>總數</t>
    <phoneticPr fontId="6" type="noConversion"/>
  </si>
  <si>
    <t>北區小計</t>
    <phoneticPr fontId="6" type="noConversion"/>
  </si>
  <si>
    <t>中區小計</t>
    <phoneticPr fontId="6" type="noConversion"/>
  </si>
  <si>
    <t>南區小計</t>
    <phoneticPr fontId="6" type="noConversion"/>
  </si>
  <si>
    <t>東區小計</t>
    <phoneticPr fontId="6" type="noConversion"/>
  </si>
  <si>
    <t>105學年度國中基本資料</t>
    <phoneticPr fontId="6" type="noConversion"/>
  </si>
  <si>
    <t>國中</t>
    <phoneticPr fontId="1" type="noConversion"/>
  </si>
  <si>
    <t>國小參與情形</t>
    <phoneticPr fontId="6" type="noConversion"/>
  </si>
  <si>
    <t>國小校數(所)</t>
    <phoneticPr fontId="6" type="noConversion"/>
  </si>
  <si>
    <t>國小班級數(班)</t>
    <phoneticPr fontId="6" type="noConversion"/>
  </si>
  <si>
    <t>國小學生數(人)</t>
    <phoneticPr fontId="6" type="noConversion"/>
  </si>
  <si>
    <t>105學年度國小基本資料</t>
    <phoneticPr fontId="6" type="noConversion"/>
  </si>
  <si>
    <t>國小</t>
    <phoneticPr fontId="1" type="noConversion"/>
  </si>
  <si>
    <t>學校(全名)</t>
    <phoneticPr fontId="1" type="noConversion"/>
  </si>
  <si>
    <t>國小</t>
    <phoneticPr fontId="1" type="noConversion"/>
  </si>
  <si>
    <t>核心/研發/種子</t>
    <phoneticPr fontId="1" type="noConversion"/>
  </si>
  <si>
    <t>數學/國語文/自然</t>
    <phoneticPr fontId="1" type="noConversion"/>
  </si>
  <si>
    <t>105年度
開設學生帳號數</t>
    <phoneticPr fontId="1" type="noConversion"/>
  </si>
  <si>
    <t>105年度
開設教師帳號數</t>
    <phoneticPr fontId="1" type="noConversion"/>
  </si>
  <si>
    <t>106年度
開設教師帳號數</t>
    <phoneticPr fontId="1" type="noConversion"/>
  </si>
  <si>
    <t>106年度
開設學生帳號數</t>
    <phoneticPr fontId="1" type="noConversion"/>
  </si>
  <si>
    <t>106-2學期
開設教師帳號數</t>
    <phoneticPr fontId="1" type="noConversion"/>
  </si>
  <si>
    <t>107-1學期
開設教師帳號數</t>
    <phoneticPr fontId="1" type="noConversion"/>
  </si>
  <si>
    <t>縣立漳興國小</t>
  </si>
  <si>
    <t>數學</t>
    <phoneticPr fontId="1" type="noConversion"/>
  </si>
  <si>
    <t>105年度
實驗班數</t>
    <phoneticPr fontId="1" type="noConversion"/>
  </si>
  <si>
    <t>市立北屯國小</t>
  </si>
  <si>
    <t>數學</t>
    <phoneticPr fontId="1" type="noConversion"/>
  </si>
  <si>
    <t>市立四張犁國小</t>
  </si>
  <si>
    <t>市立潭陽國小</t>
    <phoneticPr fontId="17" type="noConversion"/>
  </si>
  <si>
    <t>市立大智國小</t>
  </si>
  <si>
    <t>市立獅甲國中</t>
  </si>
  <si>
    <t>市立惠文高中(國中部)</t>
    <phoneticPr fontId="1" type="noConversion"/>
  </si>
  <si>
    <t>105年度
實驗班數</t>
    <phoneticPr fontId="1" type="noConversion"/>
  </si>
  <si>
    <t>縣立田中國小</t>
    <phoneticPr fontId="1" type="noConversion"/>
  </si>
  <si>
    <t>縣立水里國中</t>
  </si>
  <si>
    <t>市立立新國小</t>
  </si>
  <si>
    <t>一般學校</t>
    <phoneticPr fontId="1" type="noConversion"/>
  </si>
  <si>
    <t>市立大新國小</t>
  </si>
  <si>
    <t>縣立社寮國中</t>
    <phoneticPr fontId="1" type="noConversion"/>
  </si>
  <si>
    <t>縣立南投國中</t>
    <phoneticPr fontId="1" type="noConversion"/>
  </si>
  <si>
    <t>106推廣種子學校</t>
    <phoneticPr fontId="1" type="noConversion"/>
  </si>
  <si>
    <t>縣立埔里國中</t>
    <phoneticPr fontId="1" type="noConversion"/>
  </si>
  <si>
    <t>市立河濱國小</t>
  </si>
  <si>
    <t>市立大樹國小</t>
  </si>
  <si>
    <t>市立阿蓮國小</t>
  </si>
  <si>
    <t>市立瑞豐國中</t>
  </si>
  <si>
    <t>市立興仁國中</t>
  </si>
  <si>
    <t>市立鎮昌國小</t>
  </si>
  <si>
    <t>市立中崙國中</t>
  </si>
  <si>
    <t>市立忠孝國中</t>
  </si>
  <si>
    <t>106推廣中心學校</t>
    <phoneticPr fontId="1" type="noConversion"/>
  </si>
  <si>
    <t>縣立大埤國中</t>
  </si>
  <si>
    <t>縣立崇德國中</t>
  </si>
  <si>
    <t>縣立崙背國中</t>
  </si>
  <si>
    <t>縣立東海國小</t>
  </si>
  <si>
    <t>縣立員崠國小</t>
  </si>
  <si>
    <t>縣立沙坑國小</t>
  </si>
  <si>
    <t>縣立源泉國小</t>
  </si>
  <si>
    <t>縣立三民國小</t>
  </si>
  <si>
    <t>縣立東山國小</t>
  </si>
  <si>
    <t>數學/國語文</t>
    <phoneticPr fontId="1" type="noConversion"/>
  </si>
  <si>
    <t>數學/國語文</t>
    <phoneticPr fontId="1" type="noConversion"/>
  </si>
  <si>
    <t>市立四維國小</t>
    <phoneticPr fontId="17" type="noConversion"/>
  </si>
  <si>
    <t>市立大鵬國小</t>
    <phoneticPr fontId="17" type="noConversion"/>
  </si>
  <si>
    <t>市立西屯國小</t>
    <phoneticPr fontId="17" type="noConversion"/>
  </si>
  <si>
    <t>市立大同國小</t>
  </si>
  <si>
    <t>市立居仁國中</t>
  </si>
  <si>
    <t>市立沙鹿國中</t>
  </si>
  <si>
    <t>市立僑忠國小</t>
  </si>
  <si>
    <t>市立潭子區新興國小</t>
    <phoneticPr fontId="17" type="noConversion"/>
  </si>
  <si>
    <t>市立東陽國小</t>
  </si>
  <si>
    <t>數學</t>
    <phoneticPr fontId="1" type="noConversion"/>
  </si>
  <si>
    <t>市立中華國小</t>
  </si>
  <si>
    <t>市立中興國小</t>
  </si>
  <si>
    <t>市立德和國小</t>
  </si>
  <si>
    <t>自然</t>
    <phoneticPr fontId="1" type="noConversion"/>
  </si>
  <si>
    <t>105年度
實驗班數</t>
    <phoneticPr fontId="1" type="noConversion"/>
  </si>
  <si>
    <t>市立百齡國小</t>
  </si>
  <si>
    <t>市立西松國小</t>
  </si>
  <si>
    <t>市立河堤國小</t>
  </si>
  <si>
    <t>市立新生國小</t>
  </si>
  <si>
    <t>國語文</t>
    <phoneticPr fontId="1" type="noConversion"/>
  </si>
  <si>
    <t>106推廣中心學校(國語文)</t>
    <phoneticPr fontId="1" type="noConversion"/>
  </si>
  <si>
    <t>106推廣中心學校(自然)</t>
    <phoneticPr fontId="1" type="noConversion"/>
  </si>
  <si>
    <t>106推廣種子學校(自然)</t>
    <phoneticPr fontId="1" type="noConversion"/>
  </si>
  <si>
    <t>市立五常國小</t>
  </si>
  <si>
    <t>市立內湖國中</t>
  </si>
  <si>
    <t>市立北投國小</t>
  </si>
  <si>
    <t>市立永吉國中</t>
  </si>
  <si>
    <t>市立南門國中</t>
  </si>
  <si>
    <t>市立國語實小</t>
  </si>
  <si>
    <t>市立舊莊國小</t>
  </si>
  <si>
    <t>私立新民小學</t>
  </si>
  <si>
    <t>市立仁愛國中</t>
  </si>
  <si>
    <t>和平實驗國民小學</t>
  </si>
  <si>
    <t>市立長春國小</t>
  </si>
  <si>
    <t>市立敦化國小</t>
  </si>
  <si>
    <t>私立靜心國中</t>
  </si>
  <si>
    <t>市立南湖國小</t>
  </si>
  <si>
    <t>臺北市立大學附設實驗小學</t>
    <phoneticPr fontId="1" type="noConversion"/>
  </si>
  <si>
    <t>國小</t>
  </si>
  <si>
    <t>國中</t>
  </si>
  <si>
    <t>大學</t>
  </si>
  <si>
    <t>一般學校</t>
  </si>
  <si>
    <t>一般學校</t>
    <phoneticPr fontId="1" type="noConversion"/>
  </si>
  <si>
    <t>一般學校-教師申請</t>
    <phoneticPr fontId="1" type="noConversion"/>
  </si>
  <si>
    <t>市立後埔國小</t>
  </si>
  <si>
    <t>市立清水國小</t>
  </si>
  <si>
    <t>市立新和國小</t>
  </si>
  <si>
    <t>市立碧華國小</t>
  </si>
  <si>
    <t>市立積穗國中</t>
  </si>
  <si>
    <t>市立興福國小</t>
  </si>
  <si>
    <t>市立重慶國中</t>
  </si>
  <si>
    <t>市立桃子腳國(中)小</t>
  </si>
  <si>
    <t>市立錦和國小</t>
  </si>
  <si>
    <t>市立深坑國中</t>
  </si>
  <si>
    <t>市立北新國小</t>
  </si>
  <si>
    <t>市立三峽國小</t>
  </si>
  <si>
    <t>市立林口國中</t>
  </si>
  <si>
    <t>市立厚德國小</t>
  </si>
  <si>
    <t>市立正義國小</t>
  </si>
  <si>
    <t>市立桃子腳國中(小)</t>
  </si>
  <si>
    <t>市立大成國小</t>
  </si>
  <si>
    <t>市立大忠國小</t>
  </si>
  <si>
    <t>市立內壢國中</t>
  </si>
  <si>
    <t>市立永安國中</t>
  </si>
  <si>
    <t>市立石門國中</t>
  </si>
  <si>
    <t>市立楊光國(中)小</t>
  </si>
  <si>
    <t>市立楊光國中(小)</t>
  </si>
  <si>
    <t>市立楊明國中</t>
  </si>
  <si>
    <t>私立大華高中</t>
  </si>
  <si>
    <t>市立社子國小</t>
  </si>
  <si>
    <t>市立育仁國小</t>
  </si>
  <si>
    <t>市立慈文國中</t>
  </si>
  <si>
    <t>市立幸福國中</t>
  </si>
  <si>
    <t>市立迴龍國(中)小</t>
  </si>
  <si>
    <t>市立迴龍國中(小)</t>
  </si>
  <si>
    <t>市立瑞豐國小</t>
  </si>
  <si>
    <t>市立長庚國小</t>
  </si>
  <si>
    <t>市立圳頭國小</t>
  </si>
  <si>
    <t>市立會稽國小</t>
  </si>
  <si>
    <t>市立仁善國小</t>
  </si>
  <si>
    <t>新生醫護管理專科學校</t>
  </si>
  <si>
    <t>國立體育大學</t>
  </si>
  <si>
    <t>市立南興國小</t>
  </si>
  <si>
    <t>市立新屋國小</t>
  </si>
  <si>
    <t>市立東明國小</t>
  </si>
  <si>
    <t>市立水源國小</t>
  </si>
  <si>
    <t>市立竹光國中</t>
  </si>
  <si>
    <t>市立虎林國小</t>
  </si>
  <si>
    <t>市立南寮國小</t>
  </si>
  <si>
    <t>市立港南國小</t>
  </si>
  <si>
    <t>市立虎林國中</t>
  </si>
  <si>
    <t>市立光武國中</t>
  </si>
  <si>
    <t>一般學校-openid</t>
    <phoneticPr fontId="1" type="noConversion"/>
  </si>
  <si>
    <t>縣立尖石國小</t>
  </si>
  <si>
    <t>縣立梅花國小</t>
  </si>
  <si>
    <t>縣立新光國小</t>
  </si>
  <si>
    <t>縣立錦屏國小</t>
  </si>
  <si>
    <t>縣立東興國中</t>
  </si>
  <si>
    <t>縣立竹中國小</t>
  </si>
  <si>
    <t>縣立二重國小</t>
  </si>
  <si>
    <t>縣立大同國小</t>
  </si>
  <si>
    <t>縣立中山國小</t>
  </si>
  <si>
    <t>縣立陸豐國小</t>
  </si>
  <si>
    <t>縣立碧潭國小</t>
  </si>
  <si>
    <t>縣立芎林國小</t>
  </si>
  <si>
    <t>縣立中正國中</t>
  </si>
  <si>
    <t>縣立新埔國中</t>
  </si>
  <si>
    <t>縣立照東國小</t>
  </si>
  <si>
    <t>縣立照門國中</t>
  </si>
  <si>
    <t>縣立山崎國小</t>
  </si>
  <si>
    <t>縣立松林國小</t>
  </si>
  <si>
    <t>縣立新豐國中</t>
  </si>
  <si>
    <t>縣立福興國小</t>
  </si>
  <si>
    <t>縣立華山國中</t>
  </si>
  <si>
    <t>縣立橫山國中</t>
  </si>
  <si>
    <t>縣立石光國中</t>
  </si>
  <si>
    <t>縣立富光國中</t>
  </si>
  <si>
    <t>縣立坪林國小</t>
  </si>
  <si>
    <t>縣立關西國小</t>
  </si>
  <si>
    <t>縣立東光國小</t>
  </si>
  <si>
    <t>縣立寶山國中</t>
  </si>
  <si>
    <t>縣立桃山國小</t>
  </si>
  <si>
    <t>縣立員東國中</t>
  </si>
  <si>
    <t>縣立關西國中</t>
  </si>
  <si>
    <t>106推廣種子學校(國語文)</t>
    <phoneticPr fontId="1" type="noConversion"/>
  </si>
  <si>
    <t>106推廣中心學校(數學)</t>
    <phoneticPr fontId="1" type="noConversion"/>
  </si>
  <si>
    <t>106推廣種子學校(數學)</t>
    <phoneticPr fontId="1" type="noConversion"/>
  </si>
  <si>
    <t>縣立山佳國小</t>
  </si>
  <si>
    <t>縣立新開國小</t>
  </si>
  <si>
    <t>縣立南河國小</t>
  </si>
  <si>
    <t>縣立致民國中</t>
  </si>
  <si>
    <t>縣立海口國小</t>
  </si>
  <si>
    <t>縣立鯉魚國小</t>
  </si>
  <si>
    <t>縣立照南國中</t>
  </si>
  <si>
    <t>105年度
實驗班數</t>
    <phoneticPr fontId="1" type="noConversion"/>
  </si>
  <si>
    <t>縣立文化國中</t>
  </si>
  <si>
    <t>縣立順安國中</t>
  </si>
  <si>
    <t>縣立宜蘭國小</t>
  </si>
  <si>
    <t>縣立人文國(中)小</t>
  </si>
  <si>
    <t>縣立人文國中(小)</t>
  </si>
  <si>
    <t>一般學校-教師申請</t>
  </si>
  <si>
    <t>市立內埔國小</t>
    <phoneticPr fontId="17" type="noConversion"/>
  </si>
  <si>
    <t>市立安和國中</t>
    <phoneticPr fontId="17" type="noConversion"/>
  </si>
  <si>
    <t>市立力行國小</t>
    <phoneticPr fontId="17" type="noConversion"/>
  </si>
  <si>
    <t>市立旭光國小</t>
    <phoneticPr fontId="17" type="noConversion"/>
  </si>
  <si>
    <t>市立西寧國小</t>
    <phoneticPr fontId="17" type="noConversion"/>
  </si>
  <si>
    <t>市立協成國小</t>
    <phoneticPr fontId="17" type="noConversion"/>
  </si>
  <si>
    <t>市立龍泉國小</t>
    <phoneticPr fontId="17" type="noConversion"/>
  </si>
  <si>
    <t>市立福陽國小</t>
    <phoneticPr fontId="17" type="noConversion"/>
  </si>
  <si>
    <t>市立桐林國小</t>
    <phoneticPr fontId="17" type="noConversion"/>
  </si>
  <si>
    <t>市立峰谷國小</t>
    <phoneticPr fontId="17" type="noConversion"/>
  </si>
  <si>
    <t>市立馬鳴國小</t>
    <phoneticPr fontId="17" type="noConversion"/>
  </si>
  <si>
    <t>市立博屋瑪國小</t>
    <phoneticPr fontId="17" type="noConversion"/>
  </si>
  <si>
    <t>國小</t>
    <phoneticPr fontId="1" type="noConversion"/>
  </si>
  <si>
    <t>一般學校</t>
    <phoneticPr fontId="1" type="noConversion"/>
  </si>
  <si>
    <t>高中</t>
    <phoneticPr fontId="1" type="noConversion"/>
  </si>
  <si>
    <t>市立長億高中</t>
    <phoneticPr fontId="17" type="noConversion"/>
  </si>
  <si>
    <t>市立黃竹國小</t>
    <phoneticPr fontId="17" type="noConversion"/>
  </si>
  <si>
    <t>市立鹿峰國小</t>
    <phoneticPr fontId="17" type="noConversion"/>
  </si>
  <si>
    <t>市立五光國小</t>
    <phoneticPr fontId="17" type="noConversion"/>
  </si>
  <si>
    <t>市立萬豐國小</t>
    <phoneticPr fontId="17" type="noConversion"/>
  </si>
  <si>
    <t>市立何厝國小</t>
    <phoneticPr fontId="17" type="noConversion"/>
  </si>
  <si>
    <t>市立大里國小</t>
    <phoneticPr fontId="17" type="noConversion"/>
  </si>
  <si>
    <t>市立安定國小</t>
    <phoneticPr fontId="17" type="noConversion"/>
  </si>
  <si>
    <t>市立文光國小</t>
    <phoneticPr fontId="17" type="noConversion"/>
  </si>
  <si>
    <t>市立公館國小</t>
    <phoneticPr fontId="17" type="noConversion"/>
  </si>
  <si>
    <t>市立永隆國小</t>
    <phoneticPr fontId="17" type="noConversion"/>
  </si>
  <si>
    <t>市立永順國小</t>
    <phoneticPr fontId="17" type="noConversion"/>
  </si>
  <si>
    <t>市立忠孝國小</t>
    <phoneticPr fontId="17" type="noConversion"/>
  </si>
  <si>
    <t>市立瑞峰國小</t>
    <phoneticPr fontId="17" type="noConversion"/>
  </si>
  <si>
    <t>市立省三國小</t>
    <phoneticPr fontId="17" type="noConversion"/>
  </si>
  <si>
    <t>市立新平國小</t>
    <phoneticPr fontId="17" type="noConversion"/>
  </si>
  <si>
    <t>市立霧峰國中</t>
    <phoneticPr fontId="17" type="noConversion"/>
  </si>
  <si>
    <t>市立梧棲國小</t>
    <phoneticPr fontId="17" type="noConversion"/>
  </si>
  <si>
    <t>一般學校-教師申請</t>
    <phoneticPr fontId="1" type="noConversion"/>
  </si>
  <si>
    <t>市立大林國小</t>
    <phoneticPr fontId="17" type="noConversion"/>
  </si>
  <si>
    <t>國中</t>
    <phoneticPr fontId="1" type="noConversion"/>
  </si>
  <si>
    <t>市立梨山國中(小)</t>
    <phoneticPr fontId="17" type="noConversion"/>
  </si>
  <si>
    <t>縣立二水國小</t>
  </si>
  <si>
    <t>縣立二林高中</t>
  </si>
  <si>
    <t>縣立二林國小</t>
  </si>
  <si>
    <t>縣立三潭國小</t>
  </si>
  <si>
    <t>縣立土庫國小</t>
  </si>
  <si>
    <t>縣立大同國中</t>
  </si>
  <si>
    <t>縣立大安國小</t>
  </si>
  <si>
    <t>縣立大成國小</t>
  </si>
  <si>
    <t>縣立大竹國小</t>
  </si>
  <si>
    <t>縣立大村國小</t>
  </si>
  <si>
    <t>縣立大村國中</t>
  </si>
  <si>
    <t>縣立大城國小</t>
  </si>
  <si>
    <t>縣立大莊國小</t>
  </si>
  <si>
    <t>縣立大湖國小</t>
  </si>
  <si>
    <t>縣立大園國小</t>
  </si>
  <si>
    <t>縣立大嘉國小</t>
  </si>
  <si>
    <t>縣立大榮國小</t>
  </si>
  <si>
    <t>縣立大興國小</t>
  </si>
  <si>
    <t>縣立中正國小</t>
  </si>
  <si>
    <t>縣立中和國小</t>
  </si>
  <si>
    <t>縣立內安國小</t>
  </si>
  <si>
    <t>縣立天盛國小</t>
  </si>
  <si>
    <t>縣立太平國小</t>
  </si>
  <si>
    <t>縣立文開國小</t>
  </si>
  <si>
    <t>縣立文德國小</t>
  </si>
  <si>
    <t>縣立日新國小</t>
  </si>
  <si>
    <t>縣立水尾國小</t>
  </si>
  <si>
    <t>縣立王功國小</t>
  </si>
  <si>
    <t>縣立北斗國小</t>
  </si>
  <si>
    <t>縣立北斗國中</t>
  </si>
  <si>
    <t>縣立民生國小</t>
  </si>
  <si>
    <t>縣立民靖國小</t>
  </si>
  <si>
    <t>縣立永靖國小</t>
  </si>
  <si>
    <t>縣立永豐國小</t>
  </si>
  <si>
    <t>縣立田尾國小</t>
  </si>
  <si>
    <t>縣立田頭國小</t>
  </si>
  <si>
    <t>縣立石牌國小</t>
  </si>
  <si>
    <t>縣立合興國小</t>
  </si>
  <si>
    <t>縣立同安國小</t>
  </si>
  <si>
    <t>縣立圳寮國小</t>
  </si>
  <si>
    <t>縣立成功國小</t>
  </si>
  <si>
    <t>縣立西勢國小</t>
  </si>
  <si>
    <t>縣立伸仁國小</t>
  </si>
  <si>
    <t>縣立快官國小</t>
  </si>
  <si>
    <t>縣立村東國小</t>
  </si>
  <si>
    <t>縣立秀水國小</t>
  </si>
  <si>
    <t>縣立秀水國中</t>
  </si>
  <si>
    <t>縣立育民國小</t>
  </si>
  <si>
    <t>縣立育德國小</t>
  </si>
  <si>
    <t>縣立和仁國小</t>
  </si>
  <si>
    <t>縣立和東國小</t>
  </si>
  <si>
    <t>縣立和美國小</t>
  </si>
  <si>
    <t>縣立明正國小</t>
  </si>
  <si>
    <t>縣立明聖國小</t>
  </si>
  <si>
    <t>縣立東芳國小</t>
  </si>
  <si>
    <t>縣立東興國小</t>
  </si>
  <si>
    <t>縣立社頭國小</t>
  </si>
  <si>
    <t>縣立社頭國中</t>
  </si>
  <si>
    <t>縣立芬園國中</t>
  </si>
  <si>
    <t>縣立花壇國小</t>
  </si>
  <si>
    <t>縣立芳苑國小</t>
  </si>
  <si>
    <t>縣立芳苑國中</t>
  </si>
  <si>
    <t>縣立長安國小</t>
  </si>
  <si>
    <t>縣立青山國小</t>
  </si>
  <si>
    <t>縣立南州國小</t>
  </si>
  <si>
    <t>縣立南郭國小</t>
  </si>
  <si>
    <t>縣立南港國小</t>
  </si>
  <si>
    <t>縣立南興國小</t>
  </si>
  <si>
    <t>縣立建新國小</t>
  </si>
  <si>
    <t>縣立後寮國小</t>
  </si>
  <si>
    <t>縣立美豐國小</t>
  </si>
  <si>
    <t>縣立香田國小</t>
  </si>
  <si>
    <t>縣立原斗國小</t>
  </si>
  <si>
    <t>縣立原斗國中</t>
  </si>
  <si>
    <t>縣立埔心國中</t>
  </si>
  <si>
    <t>縣立埔鹽國小</t>
  </si>
  <si>
    <t>縣立埔鹽國中</t>
  </si>
  <si>
    <t>縣立海埔國小</t>
  </si>
  <si>
    <t>縣立草港國小</t>
  </si>
  <si>
    <t>縣立草湖國小</t>
  </si>
  <si>
    <t>縣立草湖國中</t>
  </si>
  <si>
    <t>縣立陝西國小</t>
  </si>
  <si>
    <t>縣立馬興國小</t>
  </si>
  <si>
    <t>縣立培英國小</t>
  </si>
  <si>
    <t>縣立崙雅國小</t>
  </si>
  <si>
    <t>縣立梧鳳國小</t>
  </si>
  <si>
    <t>縣立頂番國小</t>
  </si>
  <si>
    <t>縣立鹿港國小</t>
  </si>
  <si>
    <t>縣立鹿港國中</t>
  </si>
  <si>
    <t>縣立富山國小</t>
  </si>
  <si>
    <t>縣立朝興國小</t>
  </si>
  <si>
    <t>縣立湖北國小</t>
  </si>
  <si>
    <t>縣立湖東國小</t>
  </si>
  <si>
    <t>縣立湖南國小</t>
  </si>
  <si>
    <t>縣立湳雅國小</t>
  </si>
  <si>
    <t>縣立陽明國中</t>
  </si>
  <si>
    <t>縣立媽厝國小</t>
  </si>
  <si>
    <t>縣立新水國小</t>
  </si>
  <si>
    <t>縣立新民國小</t>
  </si>
  <si>
    <t>縣立新生國小</t>
  </si>
  <si>
    <t>縣立新庄國小</t>
  </si>
  <si>
    <t>縣立新港國小</t>
  </si>
  <si>
    <t>縣立溪州國小</t>
  </si>
  <si>
    <t>縣立溪州國中</t>
  </si>
  <si>
    <t>縣立溪湖國小</t>
  </si>
  <si>
    <t>縣立溪湖國中</t>
  </si>
  <si>
    <t>縣立溪陽國中</t>
  </si>
  <si>
    <t>縣立萬合國小</t>
  </si>
  <si>
    <t>縣立萬來國小</t>
  </si>
  <si>
    <t>縣立路上國小</t>
  </si>
  <si>
    <t>縣立僑愛國小</t>
  </si>
  <si>
    <t>縣立彰安國中</t>
  </si>
  <si>
    <t>縣立彰泰國中</t>
  </si>
  <si>
    <t>縣立漢寶國小</t>
  </si>
  <si>
    <t>縣立福德國小</t>
  </si>
  <si>
    <t>縣立福興國中</t>
  </si>
  <si>
    <t>縣立管嶼國小</t>
  </si>
  <si>
    <t>縣立潭墘國小</t>
  </si>
  <si>
    <t>縣立潮洋國小</t>
  </si>
  <si>
    <t>縣立線西國小</t>
  </si>
  <si>
    <t>縣立曉陽國小</t>
  </si>
  <si>
    <t>縣立橋頭國小</t>
  </si>
  <si>
    <t>縣立聯興國小</t>
  </si>
  <si>
    <t>縣立螺青國小</t>
  </si>
  <si>
    <t>縣立螺陽國小</t>
  </si>
  <si>
    <t>縣立舊社國小</t>
  </si>
  <si>
    <t>縣立舊館國小</t>
  </si>
  <si>
    <t>縣立豐崙國小</t>
  </si>
  <si>
    <t>縣立寶山國小</t>
  </si>
  <si>
    <t>縣立饒明國小</t>
  </si>
  <si>
    <t>國小</t>
    <phoneticPr fontId="1" type="noConversion"/>
  </si>
  <si>
    <t>一般學校</t>
    <phoneticPr fontId="1" type="noConversion"/>
  </si>
  <si>
    <t>一般學校</t>
    <phoneticPr fontId="1" type="noConversion"/>
  </si>
  <si>
    <t>一般學校</t>
    <phoneticPr fontId="1" type="noConversion"/>
  </si>
  <si>
    <t>國小</t>
    <phoneticPr fontId="1" type="noConversion"/>
  </si>
  <si>
    <t>一般學校</t>
    <phoneticPr fontId="1" type="noConversion"/>
  </si>
  <si>
    <t>國中</t>
    <phoneticPr fontId="1" type="noConversion"/>
  </si>
  <si>
    <t>一般學校</t>
    <phoneticPr fontId="1" type="noConversion"/>
  </si>
  <si>
    <t>國小</t>
    <phoneticPr fontId="1" type="noConversion"/>
  </si>
  <si>
    <t>一般學校</t>
    <phoneticPr fontId="1" type="noConversion"/>
  </si>
  <si>
    <t>國小</t>
    <phoneticPr fontId="1" type="noConversion"/>
  </si>
  <si>
    <t>國小</t>
    <phoneticPr fontId="1" type="noConversion"/>
  </si>
  <si>
    <t>國中</t>
    <phoneticPr fontId="1" type="noConversion"/>
  </si>
  <si>
    <t>國中</t>
    <phoneticPr fontId="1" type="noConversion"/>
  </si>
  <si>
    <t>縣立永樂國小</t>
    <phoneticPr fontId="1" type="noConversion"/>
  </si>
  <si>
    <t>國小</t>
    <phoneticPr fontId="1" type="noConversion"/>
  </si>
  <si>
    <t>縣立中正國小</t>
    <phoneticPr fontId="1" type="noConversion"/>
  </si>
  <si>
    <t>縣立仁愛國中</t>
    <phoneticPr fontId="1" type="noConversion"/>
  </si>
  <si>
    <t>縣立合作國小</t>
    <phoneticPr fontId="1" type="noConversion"/>
  </si>
  <si>
    <t>縣立力行國小</t>
    <phoneticPr fontId="1" type="noConversion"/>
  </si>
  <si>
    <t>縣立大鞍國小</t>
    <phoneticPr fontId="1" type="noConversion"/>
  </si>
  <si>
    <t>縣立新鄉國小</t>
    <phoneticPr fontId="1" type="noConversion"/>
  </si>
  <si>
    <t>縣立南崗國中</t>
    <phoneticPr fontId="1" type="noConversion"/>
  </si>
  <si>
    <t>縣立光榮國小</t>
    <phoneticPr fontId="1" type="noConversion"/>
  </si>
  <si>
    <t>縣立漳和國小</t>
    <phoneticPr fontId="1" type="noConversion"/>
  </si>
  <si>
    <t>縣立國姓國小</t>
    <phoneticPr fontId="1" type="noConversion"/>
  </si>
  <si>
    <t>縣立初鄉國小</t>
    <phoneticPr fontId="1" type="noConversion"/>
  </si>
  <si>
    <t>縣立隆華國小</t>
    <phoneticPr fontId="1" type="noConversion"/>
  </si>
  <si>
    <t>縣立千秋國小</t>
    <phoneticPr fontId="1" type="noConversion"/>
  </si>
  <si>
    <t>縣立義賢國小</t>
    <phoneticPr fontId="17" type="noConversion"/>
  </si>
  <si>
    <t>私立正心高中</t>
    <phoneticPr fontId="17" type="noConversion"/>
  </si>
  <si>
    <t>縣立雲林國中</t>
    <phoneticPr fontId="17" type="noConversion"/>
  </si>
  <si>
    <t>縣立建華國小</t>
    <phoneticPr fontId="17" type="noConversion"/>
  </si>
  <si>
    <t>縣立明德國小</t>
  </si>
  <si>
    <t>縣立鹿場國小</t>
    <phoneticPr fontId="17" type="noConversion"/>
  </si>
  <si>
    <t>縣立西螺國中</t>
    <phoneticPr fontId="17" type="noConversion"/>
  </si>
  <si>
    <t>縣立仁和國小</t>
    <phoneticPr fontId="17" type="noConversion"/>
  </si>
  <si>
    <t>縣立馬光國中</t>
    <phoneticPr fontId="17" type="noConversion"/>
  </si>
  <si>
    <t>縣立林內國中</t>
    <phoneticPr fontId="17" type="noConversion"/>
  </si>
  <si>
    <t>縣立鎮西國小</t>
    <phoneticPr fontId="17" type="noConversion"/>
  </si>
  <si>
    <t>國中</t>
    <phoneticPr fontId="1" type="noConversion"/>
  </si>
  <si>
    <t>一般學校</t>
    <phoneticPr fontId="1" type="noConversion"/>
  </si>
  <si>
    <t>縣立大林國中</t>
    <phoneticPr fontId="17" type="noConversion"/>
  </si>
  <si>
    <t>縣立六腳國小</t>
    <phoneticPr fontId="17" type="noConversion"/>
  </si>
  <si>
    <t>縣立和睦國小</t>
    <phoneticPr fontId="17" type="noConversion"/>
  </si>
  <si>
    <t>縣立東石國中</t>
    <phoneticPr fontId="17" type="noConversion"/>
  </si>
  <si>
    <t>縣立灣潭國小</t>
    <phoneticPr fontId="17" type="noConversion"/>
  </si>
  <si>
    <t>國小</t>
    <phoneticPr fontId="1" type="noConversion"/>
  </si>
  <si>
    <t>市立世賢國小</t>
    <phoneticPr fontId="17" type="noConversion"/>
  </si>
  <si>
    <t>市立民族國小</t>
    <phoneticPr fontId="17" type="noConversion"/>
  </si>
  <si>
    <t>市立仁德文賢國中</t>
    <phoneticPr fontId="17" type="noConversion"/>
  </si>
  <si>
    <t>市立安平國小</t>
    <phoneticPr fontId="17" type="noConversion"/>
  </si>
  <si>
    <t>市立將軍國中</t>
    <phoneticPr fontId="17" type="noConversion"/>
  </si>
  <si>
    <t>市立崑山國小</t>
    <phoneticPr fontId="17" type="noConversion"/>
  </si>
  <si>
    <t>市立海東國小</t>
    <phoneticPr fontId="17" type="noConversion"/>
  </si>
  <si>
    <t>市立後甲國中</t>
    <phoneticPr fontId="17" type="noConversion"/>
  </si>
  <si>
    <t>國立成功大學</t>
    <phoneticPr fontId="17" type="noConversion"/>
  </si>
  <si>
    <t>國中</t>
    <phoneticPr fontId="1" type="noConversion"/>
  </si>
  <si>
    <t>國小</t>
    <phoneticPr fontId="1" type="noConversion"/>
  </si>
  <si>
    <t>大學</t>
    <phoneticPr fontId="1" type="noConversion"/>
  </si>
  <si>
    <t>市立文華國小</t>
    <phoneticPr fontId="1" type="noConversion"/>
  </si>
  <si>
    <t>市立鳳林國小</t>
    <phoneticPr fontId="1" type="noConversion"/>
  </si>
  <si>
    <t>一般學校</t>
    <phoneticPr fontId="1" type="noConversion"/>
  </si>
  <si>
    <t>國小</t>
    <phoneticPr fontId="1" type="noConversion"/>
  </si>
  <si>
    <t>市立新威國小</t>
    <phoneticPr fontId="1" type="noConversion"/>
  </si>
  <si>
    <t>市立光武國小</t>
    <phoneticPr fontId="1" type="noConversion"/>
  </si>
  <si>
    <t>市立東光國小</t>
    <phoneticPr fontId="1" type="noConversion"/>
  </si>
  <si>
    <t>市立河堤國小</t>
    <phoneticPr fontId="1" type="noConversion"/>
  </si>
  <si>
    <t>國小</t>
    <phoneticPr fontId="1" type="noConversion"/>
  </si>
  <si>
    <t>市立獅湖國小</t>
    <phoneticPr fontId="1" type="noConversion"/>
  </si>
  <si>
    <t>一般學校</t>
    <phoneticPr fontId="1" type="noConversion"/>
  </si>
  <si>
    <t>市立九曲國小</t>
    <phoneticPr fontId="1" type="noConversion"/>
  </si>
  <si>
    <t>國小</t>
    <phoneticPr fontId="1" type="noConversion"/>
  </si>
  <si>
    <t>市立明義國小</t>
    <phoneticPr fontId="1" type="noConversion"/>
  </si>
  <si>
    <t>市立仁武國小</t>
    <phoneticPr fontId="1" type="noConversion"/>
  </si>
  <si>
    <t>市立金竹國小</t>
    <phoneticPr fontId="1" type="noConversion"/>
  </si>
  <si>
    <t>一般學校</t>
    <phoneticPr fontId="1" type="noConversion"/>
  </si>
  <si>
    <t>市立內門國小</t>
    <phoneticPr fontId="1" type="noConversion"/>
  </si>
  <si>
    <t>市立六龜高中</t>
    <phoneticPr fontId="1" type="noConversion"/>
  </si>
  <si>
    <t>一般學校</t>
    <phoneticPr fontId="1" type="noConversion"/>
  </si>
  <si>
    <t>市立寶來國小</t>
    <phoneticPr fontId="1" type="noConversion"/>
  </si>
  <si>
    <t>國中</t>
    <phoneticPr fontId="1" type="noConversion"/>
  </si>
  <si>
    <t>市立大義國中</t>
    <phoneticPr fontId="1" type="noConversion"/>
  </si>
  <si>
    <t>市立永安國小</t>
    <phoneticPr fontId="1" type="noConversion"/>
  </si>
  <si>
    <t>市立杉林國中</t>
    <phoneticPr fontId="1" type="noConversion"/>
  </si>
  <si>
    <t>市立民生國小</t>
    <phoneticPr fontId="1" type="noConversion"/>
  </si>
  <si>
    <t>市立後紅國小</t>
    <phoneticPr fontId="1" type="noConversion"/>
  </si>
  <si>
    <t>國中</t>
    <phoneticPr fontId="1" type="noConversion"/>
  </si>
  <si>
    <t>市立前金國中</t>
    <phoneticPr fontId="1" type="noConversion"/>
  </si>
  <si>
    <t>市立前鎮國小</t>
    <phoneticPr fontId="1" type="noConversion"/>
  </si>
  <si>
    <t>市立光華國小</t>
    <phoneticPr fontId="1" type="noConversion"/>
  </si>
  <si>
    <t>市立吉洋國小</t>
    <phoneticPr fontId="1" type="noConversion"/>
  </si>
  <si>
    <t>一般學校</t>
    <phoneticPr fontId="1" type="noConversion"/>
  </si>
  <si>
    <t>市立苓洲國小</t>
    <phoneticPr fontId="1" type="noConversion"/>
  </si>
  <si>
    <t>市立茄萣國小</t>
    <phoneticPr fontId="1" type="noConversion"/>
  </si>
  <si>
    <t>市立興中國小</t>
    <phoneticPr fontId="1" type="noConversion"/>
  </si>
  <si>
    <t>市立七賢國小</t>
    <phoneticPr fontId="1" type="noConversion"/>
  </si>
  <si>
    <t>一般學校-教師申請</t>
    <phoneticPr fontId="1" type="noConversion"/>
  </si>
  <si>
    <t>市立信義國小</t>
    <phoneticPr fontId="1" type="noConversion"/>
  </si>
  <si>
    <t>市立三埤國小</t>
    <phoneticPr fontId="1" type="noConversion"/>
  </si>
  <si>
    <t>市立路竹高中</t>
    <phoneticPr fontId="1" type="noConversion"/>
  </si>
  <si>
    <t>市立龍華國小</t>
    <phoneticPr fontId="1" type="noConversion"/>
  </si>
  <si>
    <t>市立圓富國中</t>
    <phoneticPr fontId="1" type="noConversion"/>
  </si>
  <si>
    <t>市立旗津國小</t>
    <phoneticPr fontId="1" type="noConversion"/>
  </si>
  <si>
    <t>市立正義國小</t>
    <phoneticPr fontId="1" type="noConversion"/>
  </si>
  <si>
    <t>市立新甲國小</t>
    <phoneticPr fontId="1" type="noConversion"/>
  </si>
  <si>
    <t>市立鳳翔國中</t>
    <phoneticPr fontId="1" type="noConversion"/>
  </si>
  <si>
    <t>私立正義高中附設國中部</t>
    <phoneticPr fontId="1" type="noConversion"/>
  </si>
  <si>
    <t>一般學校-教師申請</t>
    <phoneticPr fontId="1" type="noConversion"/>
  </si>
  <si>
    <t>市立興糖國小</t>
    <phoneticPr fontId="1" type="noConversion"/>
  </si>
  <si>
    <t>市立金山國小</t>
    <phoneticPr fontId="1" type="noConversion"/>
  </si>
  <si>
    <t>市立瑞祥國小</t>
    <phoneticPr fontId="1" type="noConversion"/>
  </si>
  <si>
    <t>市立高雄高工</t>
    <phoneticPr fontId="1" type="noConversion"/>
  </si>
  <si>
    <t>市立福誠國小</t>
    <phoneticPr fontId="1" type="noConversion"/>
  </si>
  <si>
    <t>市立鳳西國中</t>
    <phoneticPr fontId="1" type="noConversion"/>
  </si>
  <si>
    <t>市立蔡文國小</t>
    <phoneticPr fontId="1" type="noConversion"/>
  </si>
  <si>
    <t>國中</t>
    <phoneticPr fontId="1" type="noConversion"/>
  </si>
  <si>
    <t>市立嘉興國中</t>
    <phoneticPr fontId="1" type="noConversion"/>
  </si>
  <si>
    <t>市立壽天國小</t>
    <phoneticPr fontId="1" type="noConversion"/>
  </si>
  <si>
    <t>市立新光國小</t>
    <phoneticPr fontId="1" type="noConversion"/>
  </si>
  <si>
    <t>市立燕巢國小</t>
    <phoneticPr fontId="1" type="noConversion"/>
  </si>
  <si>
    <t>市立漢民國小</t>
    <phoneticPr fontId="1" type="noConversion"/>
  </si>
  <si>
    <t>縣立泰武國中</t>
    <phoneticPr fontId="1" type="noConversion"/>
  </si>
  <si>
    <t>一般學校</t>
    <phoneticPr fontId="1" type="noConversion"/>
  </si>
  <si>
    <t>國中</t>
    <phoneticPr fontId="1" type="noConversion"/>
  </si>
  <si>
    <t>縣立萬新國中</t>
    <phoneticPr fontId="1" type="noConversion"/>
  </si>
  <si>
    <t>縣立山海國小</t>
    <phoneticPr fontId="1" type="noConversion"/>
  </si>
  <si>
    <t>縣立仙吉國小</t>
    <phoneticPr fontId="1" type="noConversion"/>
  </si>
  <si>
    <t>國小</t>
    <phoneticPr fontId="1" type="noConversion"/>
  </si>
  <si>
    <t>縣立枋寮國小</t>
    <phoneticPr fontId="1" type="noConversion"/>
  </si>
  <si>
    <t>縣立長榮百合國小</t>
    <phoneticPr fontId="1" type="noConversion"/>
  </si>
  <si>
    <t>縣立長樂國小</t>
    <phoneticPr fontId="1" type="noConversion"/>
  </si>
  <si>
    <t>縣立信義國小</t>
    <phoneticPr fontId="1" type="noConversion"/>
  </si>
  <si>
    <t>縣立凌雲國小</t>
    <phoneticPr fontId="1" type="noConversion"/>
  </si>
  <si>
    <t>縣立新埤國中</t>
    <phoneticPr fontId="1" type="noConversion"/>
  </si>
  <si>
    <t>縣立新豐國小</t>
    <phoneticPr fontId="1" type="noConversion"/>
  </si>
  <si>
    <t>縣立瑪家國中</t>
    <phoneticPr fontId="1" type="noConversion"/>
  </si>
  <si>
    <t>縣立潮州國中</t>
    <phoneticPr fontId="1" type="noConversion"/>
  </si>
  <si>
    <t>縣立興華國小</t>
    <phoneticPr fontId="1" type="noConversion"/>
  </si>
  <si>
    <t>縣立繁華國小</t>
    <phoneticPr fontId="1" type="noConversion"/>
  </si>
  <si>
    <t>縣立光春國中</t>
    <phoneticPr fontId="1" type="noConversion"/>
  </si>
  <si>
    <t>縣立草埔國小</t>
    <phoneticPr fontId="1" type="noConversion"/>
  </si>
  <si>
    <t>縣立萬丹國中</t>
    <phoneticPr fontId="1" type="noConversion"/>
  </si>
  <si>
    <t>縣立內埔國中</t>
    <phoneticPr fontId="1" type="noConversion"/>
  </si>
  <si>
    <t>國小</t>
    <phoneticPr fontId="1" type="noConversion"/>
  </si>
  <si>
    <t>縣立內垵國小</t>
    <phoneticPr fontId="1" type="noConversion"/>
  </si>
  <si>
    <t>一般學校</t>
    <phoneticPr fontId="1" type="noConversion"/>
  </si>
  <si>
    <t>國中</t>
    <phoneticPr fontId="1" type="noConversion"/>
  </si>
  <si>
    <t>縣立志清國中</t>
    <phoneticPr fontId="1" type="noConversion"/>
  </si>
  <si>
    <t>縣立赤崁國小</t>
    <phoneticPr fontId="1" type="noConversion"/>
  </si>
  <si>
    <t>縣立馬公國小</t>
    <phoneticPr fontId="1" type="noConversion"/>
  </si>
  <si>
    <t>縣立龍門國小</t>
    <phoneticPr fontId="1" type="noConversion"/>
  </si>
  <si>
    <t>一般學校</t>
    <phoneticPr fontId="1" type="noConversion"/>
  </si>
  <si>
    <t>縣立湖埔國小</t>
    <phoneticPr fontId="1" type="noConversion"/>
  </si>
  <si>
    <t>縣立西口國小</t>
    <phoneticPr fontId="1" type="noConversion"/>
  </si>
  <si>
    <t>縣立金寧國(中)小</t>
    <phoneticPr fontId="1" type="noConversion"/>
  </si>
  <si>
    <t>縣立金沙國小</t>
    <phoneticPr fontId="1" type="noConversion"/>
  </si>
  <si>
    <t>縣立三間國小</t>
    <phoneticPr fontId="1" type="noConversion"/>
  </si>
  <si>
    <t>國立臺東大學附屬體育高中</t>
    <phoneticPr fontId="1" type="noConversion"/>
  </si>
  <si>
    <t>縣立復興國小</t>
    <phoneticPr fontId="1" type="noConversion"/>
  </si>
  <si>
    <t>縣立卑南國小</t>
    <phoneticPr fontId="1" type="noConversion"/>
  </si>
  <si>
    <t>縣立建和國小</t>
    <phoneticPr fontId="1" type="noConversion"/>
  </si>
  <si>
    <t>國小</t>
    <phoneticPr fontId="1" type="noConversion"/>
  </si>
  <si>
    <t>縣立朗島國小</t>
    <phoneticPr fontId="1" type="noConversion"/>
  </si>
  <si>
    <t>縣立椰油國小</t>
    <phoneticPr fontId="1" type="noConversion"/>
  </si>
  <si>
    <t>國小</t>
    <phoneticPr fontId="1" type="noConversion"/>
  </si>
  <si>
    <t>縣立廣原國小</t>
    <phoneticPr fontId="1" type="noConversion"/>
  </si>
  <si>
    <t>縣立安朔國小</t>
    <phoneticPr fontId="1" type="noConversion"/>
  </si>
  <si>
    <t>縣立海端國小</t>
    <phoneticPr fontId="1" type="noConversion"/>
  </si>
  <si>
    <t>縣立竹湖國小</t>
    <phoneticPr fontId="1" type="noConversion"/>
  </si>
  <si>
    <t>一般學校</t>
    <phoneticPr fontId="1" type="noConversion"/>
  </si>
  <si>
    <t>縣立新園國小</t>
    <phoneticPr fontId="1" type="noConversion"/>
  </si>
  <si>
    <t>縣立康樂國小</t>
    <phoneticPr fontId="1" type="noConversion"/>
  </si>
  <si>
    <t>一般學校</t>
    <phoneticPr fontId="1" type="noConversion"/>
  </si>
  <si>
    <t>縣立土坂國小</t>
    <phoneticPr fontId="1" type="noConversion"/>
  </si>
  <si>
    <t>縣立豐源國小</t>
    <phoneticPr fontId="1" type="noConversion"/>
  </si>
  <si>
    <t>縣立南王國小</t>
    <phoneticPr fontId="1" type="noConversion"/>
  </si>
  <si>
    <t>縣立西寶國小</t>
    <phoneticPr fontId="1" type="noConversion"/>
  </si>
  <si>
    <t>縣立東里國中</t>
    <phoneticPr fontId="1" type="noConversion"/>
  </si>
  <si>
    <t>縣立富里國小</t>
    <phoneticPr fontId="1" type="noConversion"/>
  </si>
  <si>
    <t>縣立新社國小</t>
    <phoneticPr fontId="1" type="noConversion"/>
  </si>
  <si>
    <t>縣立東引國(中)小</t>
    <phoneticPr fontId="1" type="noConversion"/>
  </si>
  <si>
    <t>105研發基地學校(國語文)
106推廣種子學校(國語文)</t>
    <phoneticPr fontId="1" type="noConversion"/>
  </si>
  <si>
    <t>105研發基地學校(自然)</t>
    <phoneticPr fontId="1" type="noConversion"/>
  </si>
  <si>
    <t>106推廣種子學校(自然)</t>
  </si>
  <si>
    <t>105研發基地學校(數學)
106推廣中心學校(數學)</t>
    <phoneticPr fontId="1" type="noConversion"/>
  </si>
  <si>
    <t>105研發基地學校(數學)
106推廣中心學校(數學)
107適性教學核心學校</t>
    <phoneticPr fontId="1" type="noConversion"/>
  </si>
  <si>
    <t>105研發基地學校(數學)
106推廣中心學校(數學)
107適性教學核心學校</t>
    <phoneticPr fontId="1" type="noConversion"/>
  </si>
  <si>
    <t>106研發基地學校(國語文)</t>
    <phoneticPr fontId="1" type="noConversion"/>
  </si>
  <si>
    <t>105研發基地學校(國語文)
106研發基地學校(國語文)</t>
    <phoneticPr fontId="1" type="noConversion"/>
  </si>
  <si>
    <t>106種子學校(國語文)</t>
    <phoneticPr fontId="1" type="noConversion"/>
  </si>
  <si>
    <t>105研發基地學校(國語文)</t>
    <phoneticPr fontId="1" type="noConversion"/>
  </si>
  <si>
    <t>105研發基地學校(數學)</t>
    <phoneticPr fontId="1" type="noConversion"/>
  </si>
  <si>
    <t>106推廣種子學校(數學)</t>
    <phoneticPr fontId="1" type="noConversion"/>
  </si>
  <si>
    <t>106推廣種子學校(數學)</t>
    <phoneticPr fontId="1" type="noConversion"/>
  </si>
  <si>
    <t>106推廣中心學校(數學)</t>
    <phoneticPr fontId="1" type="noConversion"/>
  </si>
  <si>
    <t>106推廣中心學校(數學)</t>
    <phoneticPr fontId="1" type="noConversion"/>
  </si>
  <si>
    <t>106推廣種子學校(數學)</t>
    <phoneticPr fontId="1" type="noConversion"/>
  </si>
  <si>
    <t>國立屏東大學附設實驗國民小學</t>
    <phoneticPr fontId="1" type="noConversion"/>
  </si>
  <si>
    <t>核心/研發/中心/種子/一般</t>
    <phoneticPr fontId="1" type="noConversion"/>
  </si>
  <si>
    <t>106推廣種子學校(自然)</t>
    <phoneticPr fontId="1" type="noConversion"/>
  </si>
  <si>
    <t>106推廣種子學校(自然)</t>
    <phoneticPr fontId="1" type="noConversion"/>
  </si>
  <si>
    <t>105研發基地學校(國語文、數學)
106推廣中心學校(國語文)
106推廣種子學校(數學)
107適性教學核心學校</t>
    <phoneticPr fontId="1" type="noConversion"/>
  </si>
  <si>
    <t>106推廣種子學校(數學)</t>
    <phoneticPr fontId="1" type="noConversion"/>
  </si>
  <si>
    <t>市立梧棲區中正國小</t>
    <phoneticPr fontId="1" type="noConversion"/>
  </si>
  <si>
    <t>106推廣種子學校(國語文、數學)</t>
    <phoneticPr fontId="1" type="noConversion"/>
  </si>
  <si>
    <t>編號</t>
    <phoneticPr fontId="1" type="noConversion"/>
  </si>
  <si>
    <t>國小</t>
    <phoneticPr fontId="1" type="noConversion"/>
  </si>
  <si>
    <t>106-2學期
實驗班數</t>
    <phoneticPr fontId="1" type="noConversion"/>
  </si>
  <si>
    <t>106年度
實驗班數</t>
    <phoneticPr fontId="1" type="noConversion"/>
  </si>
  <si>
    <t>大學參與情形</t>
    <phoneticPr fontId="6" type="noConversion"/>
  </si>
  <si>
    <t>班級數</t>
    <phoneticPr fontId="6" type="noConversion"/>
  </si>
  <si>
    <t>學生數</t>
    <phoneticPr fontId="6" type="noConversion"/>
  </si>
  <si>
    <t>班級數</t>
    <phoneticPr fontId="6" type="noConversion"/>
  </si>
  <si>
    <t>學生數</t>
    <phoneticPr fontId="6" type="noConversion"/>
  </si>
  <si>
    <t>高中職參與情形</t>
    <phoneticPr fontId="6" type="noConversion"/>
  </si>
  <si>
    <t>班級數</t>
    <phoneticPr fontId="6" type="noConversion"/>
  </si>
  <si>
    <t>學生數</t>
    <phoneticPr fontId="6" type="noConversion"/>
  </si>
  <si>
    <t>教師數</t>
    <phoneticPr fontId="6" type="noConversion"/>
  </si>
  <si>
    <t>教師數</t>
    <phoneticPr fontId="6" type="noConversion"/>
  </si>
  <si>
    <t>學校數/比率</t>
    <phoneticPr fontId="6" type="noConversion"/>
  </si>
  <si>
    <t>學校數/比率</t>
    <phoneticPr fontId="6" type="noConversion"/>
  </si>
  <si>
    <t>學校數</t>
    <phoneticPr fontId="6" type="noConversion"/>
  </si>
  <si>
    <t>學校數</t>
    <phoneticPr fontId="6" type="noConversion"/>
  </si>
  <si>
    <t>教師數</t>
    <phoneticPr fontId="6" type="noConversion"/>
  </si>
  <si>
    <t>班級數</t>
    <phoneticPr fontId="6" type="noConversion"/>
  </si>
  <si>
    <t>學生數</t>
    <phoneticPr fontId="6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</si>
  <si>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</si>
  <si>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</si>
  <si>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</si>
  <si>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-</t>
    <phoneticPr fontId="1" type="noConversion"/>
  </si>
  <si>
    <t>-</t>
    <phoneticPr fontId="1" type="noConversion"/>
  </si>
  <si>
    <t>國小</t>
    <phoneticPr fontId="1" type="noConversion"/>
  </si>
  <si>
    <t>一般學校-openid</t>
    <phoneticPr fontId="1" type="noConversion"/>
  </si>
  <si>
    <t>高中職</t>
    <phoneticPr fontId="1" type="noConversion"/>
  </si>
  <si>
    <t>項目</t>
    <phoneticPr fontId="0" type="Hiragana"/>
  </si>
  <si>
    <t>年度</t>
    <phoneticPr fontId="0" type="Hiragana"/>
  </si>
  <si>
    <t>105年度
實驗班數</t>
    <phoneticPr fontId="1" type="noConversion"/>
  </si>
  <si>
    <t>105年度</t>
    <phoneticPr fontId="0" type="Hiragana"/>
  </si>
  <si>
    <t>實驗班數</t>
    <phoneticPr fontId="0" type="Hiragana"/>
  </si>
  <si>
    <t>學等</t>
    <phoneticPr fontId="0" type="Hiragana"/>
  </si>
  <si>
    <t>105年度
開設教師帳號數</t>
    <phoneticPr fontId="1" type="noConversion"/>
  </si>
  <si>
    <t>開設教師帳號數</t>
    <phoneticPr fontId="0" type="Hiragana"/>
  </si>
  <si>
    <t>105年度
開設學生帳號數</t>
    <phoneticPr fontId="1" type="noConversion"/>
  </si>
  <si>
    <t>開設學生帳號數</t>
    <phoneticPr fontId="0" type="Hiragana"/>
  </si>
  <si>
    <t>106年度</t>
    <phoneticPr fontId="0" type="Hiragana"/>
  </si>
  <si>
    <t>國小</t>
    <phoneticPr fontId="0" type="Hiragana"/>
  </si>
  <si>
    <t>國中</t>
    <phoneticPr fontId="0" type="Hiragana"/>
  </si>
  <si>
    <t>高中職</t>
    <phoneticPr fontId="0" type="Hiragana"/>
  </si>
  <si>
    <t>大學</t>
    <phoneticPr fontId="0" type="Hiragana"/>
  </si>
  <si>
    <t>數量</t>
    <phoneticPr fontId="0" type="Hiragana"/>
  </si>
  <si>
    <t>106-2學期</t>
    <phoneticPr fontId="0" type="Hiragana"/>
  </si>
  <si>
    <t>校數</t>
    <phoneticPr fontId="0" type="Hiragana"/>
  </si>
  <si>
    <t>總計</t>
    <phoneticPr fontId="0" type="Hiragana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</si>
  <si>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</si>
  <si>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</si>
  <si>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</si>
  <si>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-</t>
    <phoneticPr fontId="1" type="noConversion"/>
  </si>
  <si>
    <t>高中職</t>
    <phoneticPr fontId="1" type="noConversion"/>
  </si>
  <si>
    <t>一般學校-openid</t>
    <phoneticPr fontId="1" type="noConversion"/>
  </si>
  <si>
    <t>一般學校-openid</t>
    <phoneticPr fontId="1" type="noConversion"/>
  </si>
  <si>
    <t>國小</t>
    <phoneticPr fontId="1" type="noConversion"/>
  </si>
  <si>
    <t>市立野柳國小</t>
  </si>
  <si>
    <t>105年度
實驗班數</t>
    <phoneticPr fontId="1" type="noConversion"/>
  </si>
  <si>
    <t>106年度
實驗班數</t>
    <phoneticPr fontId="1" type="noConversion"/>
  </si>
  <si>
    <t>106-2學期
實驗班數</t>
    <phoneticPr fontId="1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</si>
  <si>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</si>
  <si>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</si>
  <si>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</si>
  <si>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106-2學期
實驗班數</t>
    <phoneticPr fontId="1" type="noConversion"/>
  </si>
  <si>
    <t>107-1學期
開設學生帳號數</t>
    <phoneticPr fontId="1" type="noConversion"/>
  </si>
  <si>
    <t>高中職</t>
    <phoneticPr fontId="1" type="noConversion"/>
  </si>
  <si>
    <t>國立臺灣海洋大學</t>
  </si>
  <si>
    <t>大學</t>
    <phoneticPr fontId="1" type="noConversion"/>
  </si>
  <si>
    <t>一般學校-openid</t>
    <phoneticPr fontId="1" type="noConversion"/>
  </si>
  <si>
    <t>一般學校</t>
    <phoneticPr fontId="1" type="noConversion"/>
  </si>
  <si>
    <t>市立龍安國小</t>
    <phoneticPr fontId="0" type="Hiragana"/>
  </si>
  <si>
    <t>市立成淵高中</t>
    <phoneticPr fontId="0" type="Hiragana"/>
  </si>
  <si>
    <t>市立萬里國小</t>
    <phoneticPr fontId="1" type="noConversion"/>
  </si>
  <si>
    <t>-</t>
    <phoneticPr fontId="1" type="noConversion"/>
  </si>
  <si>
    <t>106-2學期
實驗班數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</si>
  <si>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</si>
  <si>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</si>
  <si>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市立平鎮國中</t>
    <phoneticPr fontId="1" type="noConversion"/>
  </si>
  <si>
    <t>市立大坡國小</t>
    <phoneticPr fontId="1" type="noConversion"/>
  </si>
  <si>
    <t>一般學校</t>
    <phoneticPr fontId="1" type="noConversion"/>
  </si>
  <si>
    <t>106年度
實驗班數</t>
    <phoneticPr fontId="1" type="noConversion"/>
  </si>
  <si>
    <t>106-2學期
實驗班數</t>
    <phoneticPr fontId="1" type="noConversion"/>
  </si>
  <si>
    <t>市立東園國小</t>
  </si>
  <si>
    <t>一般學校</t>
    <phoneticPr fontId="1" type="noConversion"/>
  </si>
  <si>
    <t>國語文</t>
    <phoneticPr fontId="1" type="noConversion"/>
  </si>
  <si>
    <t>縣立公館國小</t>
  </si>
  <si>
    <t>縣立文峰國小</t>
  </si>
  <si>
    <t>縣立客庄國小</t>
  </si>
  <si>
    <t>-</t>
    <phoneticPr fontId="0" type="Hiragana"/>
  </si>
  <si>
    <t>-</t>
    <phoneticPr fontId="1" type="noConversion"/>
  </si>
  <si>
    <t>-</t>
    <phoneticPr fontId="1" type="noConversion"/>
  </si>
  <si>
    <t>市立豐東國中</t>
  </si>
  <si>
    <t>市立北勢國中</t>
  </si>
  <si>
    <t>市立光榮國中</t>
  </si>
  <si>
    <t>市立光德國中</t>
  </si>
  <si>
    <t>市立立新國中</t>
  </si>
  <si>
    <t>市立南陽國小</t>
  </si>
  <si>
    <t>市立神岡國小</t>
  </si>
  <si>
    <t>市立豐洲國小</t>
  </si>
  <si>
    <t>市立社口國小</t>
  </si>
  <si>
    <t>市立上楓國小</t>
  </si>
  <si>
    <t>市立新成國小</t>
  </si>
  <si>
    <t>市立中和國小</t>
  </si>
  <si>
    <t>市立大秀國小</t>
  </si>
  <si>
    <t>市立文武國小</t>
  </si>
  <si>
    <t>市立公明國小</t>
  </si>
  <si>
    <t>市立三光國小</t>
  </si>
  <si>
    <t>市立喀哩國小</t>
  </si>
  <si>
    <t>市立內新國小</t>
  </si>
  <si>
    <t>市立崇光國小</t>
  </si>
  <si>
    <t>市立草湖國小</t>
  </si>
  <si>
    <t>市立博愛國小</t>
  </si>
  <si>
    <t>市立葫蘆墩國小</t>
  </si>
  <si>
    <t>市立美群國小</t>
  </si>
  <si>
    <t>市立山陽國小</t>
  </si>
  <si>
    <t>市立頭家國小</t>
  </si>
  <si>
    <t>市立東新國小</t>
  </si>
  <si>
    <t>市立長億國小</t>
  </si>
  <si>
    <t>市立崇倫國中</t>
  </si>
  <si>
    <t>市立忠信國小</t>
  </si>
  <si>
    <t>市立北區太平國小</t>
  </si>
  <si>
    <t>市立松竹國小</t>
  </si>
  <si>
    <t>市立仁美國小</t>
  </si>
  <si>
    <t>市立北區中華國小</t>
    <phoneticPr fontId="1" type="noConversion"/>
  </si>
  <si>
    <t>大學</t>
    <phoneticPr fontId="1" type="noConversion"/>
  </si>
  <si>
    <t>國中</t>
    <phoneticPr fontId="1" type="noConversion"/>
  </si>
  <si>
    <t>私立精誠高中</t>
  </si>
  <si>
    <t>私立文興高中</t>
  </si>
  <si>
    <t>財團法人正德高中</t>
  </si>
  <si>
    <t>縣立彰化藝術高中</t>
  </si>
  <si>
    <t>縣立和美高中</t>
  </si>
  <si>
    <t>縣立田中高中</t>
  </si>
  <si>
    <t>縣立成功高中</t>
  </si>
  <si>
    <t>縣立鹿鳴國中</t>
  </si>
  <si>
    <t>縣立線西國中</t>
  </si>
  <si>
    <t>縣立彰德國中</t>
  </si>
  <si>
    <t>縣立員林國中</t>
  </si>
  <si>
    <t>縣立明倫國中</t>
  </si>
  <si>
    <t>縣立萬興國中</t>
  </si>
  <si>
    <t>縣立竹塘國中</t>
  </si>
  <si>
    <t>縣立大城國中</t>
  </si>
  <si>
    <t>縣立伸港國中</t>
  </si>
  <si>
    <t>縣立花壇國中</t>
  </si>
  <si>
    <t>縣立永靖國中</t>
  </si>
  <si>
    <t>縣立二水國中</t>
  </si>
  <si>
    <t>縣立田尾國中</t>
  </si>
  <si>
    <t>縣立埤頭國中</t>
  </si>
  <si>
    <t>縣立和群國中</t>
  </si>
  <si>
    <t>縣立彰興國中</t>
  </si>
  <si>
    <t>縣立平和國小</t>
  </si>
  <si>
    <t>縣立泰和國小</t>
  </si>
  <si>
    <t>縣立國聖國小</t>
  </si>
  <si>
    <t>縣立忠孝國小</t>
  </si>
  <si>
    <t>縣立芬園國小</t>
  </si>
  <si>
    <t>縣立茄荖國小</t>
  </si>
  <si>
    <t>縣立文祥國小</t>
  </si>
  <si>
    <t>縣立華南國小</t>
  </si>
  <si>
    <t>縣立三春國小</t>
  </si>
  <si>
    <t>縣立白沙國小</t>
  </si>
  <si>
    <t>縣立伸東國小</t>
  </si>
  <si>
    <t>縣立洛津國小</t>
  </si>
  <si>
    <t>縣立新興國小</t>
  </si>
  <si>
    <t>縣立文昌國小</t>
  </si>
  <si>
    <t>縣立育新國小</t>
  </si>
  <si>
    <t>縣立華龍國小</t>
  </si>
  <si>
    <t>縣立東溪國小</t>
  </si>
  <si>
    <t>縣立湖西國小</t>
  </si>
  <si>
    <t>縣立好修國小</t>
  </si>
  <si>
    <t>縣立永樂國小</t>
  </si>
  <si>
    <t>縣立埔心國小</t>
  </si>
  <si>
    <t>縣立羅厝國小</t>
  </si>
  <si>
    <t>縣立鳳霞國小</t>
  </si>
  <si>
    <t>縣立員林國小</t>
  </si>
  <si>
    <t>縣立育英國小</t>
  </si>
  <si>
    <t>縣立靜修國小</t>
  </si>
  <si>
    <t>縣立僑信國小</t>
  </si>
  <si>
    <t>縣立員東國小</t>
  </si>
  <si>
    <t>縣立明湖國小</t>
  </si>
  <si>
    <t>縣立大西國小</t>
  </si>
  <si>
    <t>縣立村上國小</t>
  </si>
  <si>
    <t>縣立永興國小</t>
  </si>
  <si>
    <t>縣立德興國小</t>
  </si>
  <si>
    <t>縣立東和國小</t>
  </si>
  <si>
    <t>縣立明禮國小</t>
  </si>
  <si>
    <t>縣立清水國小</t>
  </si>
  <si>
    <t>縣立復興國小</t>
  </si>
  <si>
    <t>縣立大新國小</t>
  </si>
  <si>
    <t>縣立南鎮國小</t>
  </si>
  <si>
    <t>縣立仁豐國小</t>
  </si>
  <si>
    <t>縣立埤頭國小</t>
  </si>
  <si>
    <t>縣立芙朝國小</t>
  </si>
  <si>
    <t>縣立僑義國小</t>
  </si>
  <si>
    <t>縣立三條國小</t>
  </si>
  <si>
    <t>縣立興華國小</t>
  </si>
  <si>
    <t>縣立廣興國小</t>
  </si>
  <si>
    <t>縣立萬興國小</t>
  </si>
  <si>
    <t>縣立中興國小</t>
  </si>
  <si>
    <t>縣立永光國小</t>
  </si>
  <si>
    <t>縣立西港國小</t>
  </si>
  <si>
    <t>縣立頂庄國小</t>
  </si>
  <si>
    <t>縣立竹塘國小</t>
  </si>
  <si>
    <t>縣立民權國小</t>
  </si>
  <si>
    <t>縣立育華國小</t>
  </si>
  <si>
    <t>縣立新寶國小</t>
  </si>
  <si>
    <t>縣立鹿東國小</t>
  </si>
  <si>
    <t>一般學校</t>
    <phoneticPr fontId="1" type="noConversion"/>
  </si>
  <si>
    <t>縣立土城國小</t>
    <phoneticPr fontId="17" type="noConversion"/>
  </si>
  <si>
    <t>縣立營盤國小</t>
    <phoneticPr fontId="1" type="noConversion"/>
  </si>
  <si>
    <t>縣立德興國小</t>
    <phoneticPr fontId="1" type="noConversion"/>
  </si>
  <si>
    <t>縣立溪南國小</t>
    <phoneticPr fontId="1" type="noConversion"/>
  </si>
  <si>
    <t>縣立史港國小</t>
    <phoneticPr fontId="1" type="noConversion"/>
  </si>
  <si>
    <t>縣立忠孝國小</t>
    <phoneticPr fontId="1" type="noConversion"/>
  </si>
  <si>
    <t>縣立大成國小</t>
    <phoneticPr fontId="1" type="noConversion"/>
  </si>
  <si>
    <t>縣立愛蘭國小</t>
    <phoneticPr fontId="1" type="noConversion"/>
  </si>
  <si>
    <t>縣立南光國小</t>
    <phoneticPr fontId="1" type="noConversion"/>
  </si>
  <si>
    <t>縣立名間國小</t>
    <phoneticPr fontId="1" type="noConversion"/>
  </si>
  <si>
    <t>縣立永康國小</t>
    <phoneticPr fontId="1" type="noConversion"/>
  </si>
  <si>
    <t>縣立集集國中</t>
    <phoneticPr fontId="1" type="noConversion"/>
  </si>
  <si>
    <t>縣立草屯國中</t>
    <phoneticPr fontId="1" type="noConversion"/>
  </si>
  <si>
    <t>縣立中寮國小</t>
    <phoneticPr fontId="1" type="noConversion"/>
  </si>
  <si>
    <t>縣立雙冬國小</t>
    <phoneticPr fontId="1" type="noConversion"/>
  </si>
  <si>
    <t>縣立中原國小</t>
    <phoneticPr fontId="1" type="noConversion"/>
  </si>
  <si>
    <t>市立大雅國小</t>
    <phoneticPr fontId="1" type="noConversion"/>
  </si>
  <si>
    <t>市立西岐國小</t>
    <phoneticPr fontId="1" type="noConversion"/>
  </si>
  <si>
    <t>市立德化國小</t>
    <phoneticPr fontId="1" type="noConversion"/>
  </si>
  <si>
    <t>市立竹林國小</t>
    <phoneticPr fontId="1" type="noConversion"/>
  </si>
  <si>
    <t>市立華龍國小</t>
    <phoneticPr fontId="1" type="noConversion"/>
  </si>
  <si>
    <t>市立大德國小</t>
    <phoneticPr fontId="1" type="noConversion"/>
  </si>
  <si>
    <t>市立沙鹿國小</t>
    <phoneticPr fontId="1" type="noConversion"/>
  </si>
  <si>
    <t>市立吳厝國小</t>
    <phoneticPr fontId="1" type="noConversion"/>
  </si>
  <si>
    <t>市立日南國小</t>
    <phoneticPr fontId="1" type="noConversion"/>
  </si>
  <si>
    <t>市立金華國民小學</t>
    <phoneticPr fontId="1" type="noConversion"/>
  </si>
  <si>
    <t>市立胡適國民小學</t>
    <phoneticPr fontId="1" type="noConversion"/>
  </si>
  <si>
    <t>縣立東埔國小</t>
    <phoneticPr fontId="1" type="noConversion"/>
  </si>
  <si>
    <t>縣立宏仁國中</t>
    <phoneticPr fontId="1" type="noConversion"/>
  </si>
  <si>
    <t>縣立延和國中</t>
    <phoneticPr fontId="1" type="noConversion"/>
  </si>
  <si>
    <t>縣立鹿谷國中</t>
    <phoneticPr fontId="1" type="noConversion"/>
  </si>
  <si>
    <t>縣立瑞峰國中</t>
    <phoneticPr fontId="1" type="noConversion"/>
  </si>
  <si>
    <t>縣立爽文國中</t>
    <phoneticPr fontId="1" type="noConversion"/>
  </si>
  <si>
    <t>縣立民和國中</t>
    <phoneticPr fontId="1" type="noConversion"/>
  </si>
  <si>
    <t>縣立埔里國小</t>
    <phoneticPr fontId="1" type="noConversion"/>
  </si>
  <si>
    <t>縣立土城國小</t>
    <phoneticPr fontId="1" type="noConversion"/>
  </si>
  <si>
    <t>縣立中山國小</t>
    <phoneticPr fontId="1" type="noConversion"/>
  </si>
  <si>
    <t>縣立至誠國小</t>
    <phoneticPr fontId="1" type="noConversion"/>
  </si>
  <si>
    <t>縣立魚池國小</t>
    <phoneticPr fontId="1" type="noConversion"/>
  </si>
  <si>
    <t>縣立長流國小</t>
    <phoneticPr fontId="1" type="noConversion"/>
  </si>
  <si>
    <t>縣立水里國小</t>
    <phoneticPr fontId="1" type="noConversion"/>
  </si>
  <si>
    <t>縣立仁愛國小</t>
    <phoneticPr fontId="1" type="noConversion"/>
  </si>
  <si>
    <t>縣立虎山國小</t>
    <phoneticPr fontId="1" type="noConversion"/>
  </si>
  <si>
    <t>縣立北港國中</t>
  </si>
  <si>
    <t>縣立宜梧國中</t>
  </si>
  <si>
    <t>縣立興昌國小</t>
  </si>
  <si>
    <t>縣立饒平國小</t>
  </si>
  <si>
    <t>縣立大美國小</t>
  </si>
  <si>
    <t>-</t>
    <phoneticPr fontId="1" type="noConversion"/>
  </si>
  <si>
    <t>105年度
實驗班數</t>
    <phoneticPr fontId="1" type="noConversion"/>
  </si>
  <si>
    <t>106年度
實驗班數</t>
    <phoneticPr fontId="1" type="noConversion"/>
  </si>
  <si>
    <t>106-2學期
實驗班數</t>
    <phoneticPr fontId="1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</si>
  <si>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</si>
  <si>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</si>
  <si>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</si>
  <si>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私立輔仁大學</t>
    <phoneticPr fontId="1" type="noConversion"/>
  </si>
  <si>
    <t>私立中國文化大學</t>
    <phoneticPr fontId="0" type="Hiragana"/>
  </si>
  <si>
    <t>私立大葉大學</t>
    <phoneticPr fontId="17" type="noConversion"/>
  </si>
  <si>
    <t>縣立下潭國小</t>
    <phoneticPr fontId="17" type="noConversion"/>
  </si>
  <si>
    <t>縣立中山國小</t>
    <phoneticPr fontId="17" type="noConversion"/>
  </si>
  <si>
    <t>國小</t>
    <phoneticPr fontId="1" type="noConversion"/>
  </si>
  <si>
    <t>105年度
實驗班數</t>
    <phoneticPr fontId="1" type="noConversion"/>
  </si>
  <si>
    <t>107-1學期
開設學生帳號數</t>
    <phoneticPr fontId="1" type="noConversion"/>
  </si>
  <si>
    <t>-</t>
    <phoneticPr fontId="1" type="noConversion"/>
  </si>
  <si>
    <t>市立西勢國小</t>
    <phoneticPr fontId="17" type="noConversion"/>
  </si>
  <si>
    <t>市立東陽國小</t>
    <phoneticPr fontId="17" type="noConversion"/>
  </si>
  <si>
    <t>市立下營國小附設幼稚園</t>
    <phoneticPr fontId="17" type="noConversion"/>
  </si>
  <si>
    <t>市立永康國小</t>
    <phoneticPr fontId="17" type="noConversion"/>
  </si>
  <si>
    <t>市立三村國小</t>
    <phoneticPr fontId="17" type="noConversion"/>
  </si>
  <si>
    <t>市立大成國小</t>
    <phoneticPr fontId="17" type="noConversion"/>
  </si>
  <si>
    <t>市立篤加國小</t>
    <phoneticPr fontId="17" type="noConversion"/>
  </si>
  <si>
    <t>市立宅港國小</t>
    <phoneticPr fontId="17" type="noConversion"/>
  </si>
  <si>
    <t>市立新營國小</t>
    <phoneticPr fontId="17" type="noConversion"/>
  </si>
  <si>
    <t>市立錦湖國小</t>
    <phoneticPr fontId="17" type="noConversion"/>
  </si>
  <si>
    <t>臺南市立興國高中</t>
    <phoneticPr fontId="17" type="noConversion"/>
  </si>
  <si>
    <t>市立顯宮國小</t>
    <phoneticPr fontId="17" type="noConversion"/>
  </si>
  <si>
    <t>106-2學期
實驗班數</t>
    <phoneticPr fontId="1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</si>
  <si>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</si>
  <si>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</si>
  <si>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</si>
  <si>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市立港和國小</t>
    <phoneticPr fontId="1" type="noConversion"/>
  </si>
  <si>
    <t>市立曹公國小</t>
    <phoneticPr fontId="1" type="noConversion"/>
  </si>
  <si>
    <t>市立佛公國小</t>
    <phoneticPr fontId="1" type="noConversion"/>
  </si>
  <si>
    <t>市立南成國小</t>
    <phoneticPr fontId="1" type="noConversion"/>
  </si>
  <si>
    <t>市立八卦國小</t>
    <phoneticPr fontId="1" type="noConversion"/>
  </si>
  <si>
    <t>市立觀音國小</t>
    <phoneticPr fontId="1" type="noConversion"/>
  </si>
  <si>
    <t>市立國昌國中</t>
    <phoneticPr fontId="1" type="noConversion"/>
  </si>
  <si>
    <t>市立後勁國中</t>
    <phoneticPr fontId="1" type="noConversion"/>
  </si>
  <si>
    <t>市立楠梓國中</t>
    <phoneticPr fontId="1" type="noConversion"/>
  </si>
  <si>
    <t>私立文藻外語大學</t>
    <phoneticPr fontId="1" type="noConversion"/>
  </si>
  <si>
    <t>市立寶來國中</t>
    <phoneticPr fontId="1" type="noConversion"/>
  </si>
  <si>
    <t>市立水寮國小</t>
    <phoneticPr fontId="1" type="noConversion"/>
  </si>
  <si>
    <t>市立茂林國小</t>
    <phoneticPr fontId="1" type="noConversion"/>
  </si>
  <si>
    <t>市立明正國小　</t>
    <phoneticPr fontId="1" type="noConversion"/>
  </si>
  <si>
    <t>市立鹽埕區忠孝國小</t>
    <phoneticPr fontId="1" type="noConversion"/>
  </si>
  <si>
    <t>市立林園高中附設國中部</t>
    <phoneticPr fontId="1" type="noConversion"/>
  </si>
  <si>
    <t>私立中華藝校附設國小部</t>
    <phoneticPr fontId="1" type="noConversion"/>
  </si>
  <si>
    <t>大學</t>
    <phoneticPr fontId="1" type="noConversion"/>
  </si>
  <si>
    <t>國中</t>
    <phoneticPr fontId="1" type="noConversion"/>
  </si>
  <si>
    <t>國中</t>
    <phoneticPr fontId="1" type="noConversion"/>
  </si>
  <si>
    <t>106-2學期
實驗班數</t>
    <phoneticPr fontId="1" type="noConversion"/>
  </si>
  <si>
    <t>縣立鶴聲國小</t>
    <phoneticPr fontId="1" type="noConversion"/>
  </si>
  <si>
    <t>縣立口社國小</t>
    <phoneticPr fontId="1" type="noConversion"/>
  </si>
  <si>
    <t>縣立新埤國小</t>
    <phoneticPr fontId="1" type="noConversion"/>
  </si>
  <si>
    <t>國立屏東大學</t>
    <phoneticPr fontId="1" type="noConversion"/>
  </si>
  <si>
    <t>私立新生醫護管理專科學校</t>
    <phoneticPr fontId="1" type="noConversion"/>
  </si>
  <si>
    <t>市立景義國小</t>
    <phoneticPr fontId="1" type="noConversion"/>
  </si>
  <si>
    <t>縣立九如國小</t>
    <phoneticPr fontId="1" type="noConversion"/>
  </si>
  <si>
    <t>-</t>
    <phoneticPr fontId="1" type="noConversion"/>
  </si>
  <si>
    <t>105年度
實驗班數</t>
    <phoneticPr fontId="1" type="noConversion"/>
  </si>
  <si>
    <t>106年度
實驗班數</t>
    <phoneticPr fontId="1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</si>
  <si>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</si>
  <si>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</si>
  <si>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</si>
  <si>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縣立中興國小</t>
    <phoneticPr fontId="1" type="noConversion"/>
  </si>
  <si>
    <t>-</t>
    <phoneticPr fontId="1" type="noConversion"/>
  </si>
  <si>
    <t>105年度
實驗班數</t>
    <phoneticPr fontId="1" type="noConversion"/>
  </si>
  <si>
    <t>106年度
實驗班數</t>
    <phoneticPr fontId="1" type="noConversion"/>
  </si>
  <si>
    <t>106-2學期
實驗班數</t>
    <phoneticPr fontId="1" type="noConversion"/>
  </si>
  <si>
    <t>107-1學期
開設學生帳號數</t>
    <phoneticPr fontId="1" type="noConversion"/>
  </si>
  <si>
    <t>縣立上岐國小</t>
    <phoneticPr fontId="1" type="noConversion"/>
  </si>
  <si>
    <t>縣立古城國小</t>
    <phoneticPr fontId="1" type="noConversion"/>
  </si>
  <si>
    <t>縣立賢庵國小</t>
    <phoneticPr fontId="1" type="noConversion"/>
  </si>
  <si>
    <t>縣立卓環國小</t>
    <phoneticPr fontId="1" type="noConversion"/>
  </si>
  <si>
    <t>105年度
實驗班數</t>
    <phoneticPr fontId="1" type="noConversion"/>
  </si>
  <si>
    <t>106年度
實驗班數</t>
    <phoneticPr fontId="1" type="noConversion"/>
  </si>
  <si>
    <t>106-2學期
實驗班數</t>
    <phoneticPr fontId="1" type="noConversion"/>
  </si>
  <si>
    <t>106-2學期
開設學生帳號數</t>
    <phoneticPr fontId="1" type="noConversion"/>
  </si>
  <si>
    <t>107-1學期
實驗班數</t>
    <phoneticPr fontId="1" type="noConversion"/>
  </si>
  <si>
    <t>107-1學期
開設學生帳號數</t>
    <phoneticPr fontId="1" type="noConversion"/>
  </si>
  <si>
    <t>縣立北源國小</t>
    <phoneticPr fontId="1" type="noConversion"/>
  </si>
  <si>
    <t>縣立萬安國小</t>
    <phoneticPr fontId="1" type="noConversion"/>
  </si>
  <si>
    <t>縣立大溪國小</t>
    <phoneticPr fontId="1" type="noConversion"/>
  </si>
  <si>
    <t>國立臺東大學</t>
    <phoneticPr fontId="1" type="noConversion"/>
  </si>
  <si>
    <t>-</t>
    <phoneticPr fontId="1" type="noConversion"/>
  </si>
  <si>
    <t>105年度
實驗班數</t>
    <phoneticPr fontId="1" type="noConversion"/>
  </si>
  <si>
    <t>106-2學期
實驗班數</t>
    <phoneticPr fontId="1" type="noConversion"/>
  </si>
  <si>
    <t>106推廣中心學校(自然)
107適性教學核心學校</t>
    <phoneticPr fontId="1" type="noConversion"/>
  </si>
  <si>
    <t>105研發基地學校(國語文)
106研發基地學校(國語文)
107適性教學核心學校</t>
    <phoneticPr fontId="1" type="noConversion"/>
  </si>
  <si>
    <t>105研發基地學校(國語文、數學)
106推廣中心學校(數學)
106推廣種子學校(國語文)
107適性教學核心學校</t>
    <phoneticPr fontId="1" type="noConversion"/>
  </si>
  <si>
    <t>105研發基地學校(國語文)
106推廣中心學校(國語文)
106推廣種子學校(數學)
107適性教學核心學校</t>
    <phoneticPr fontId="1" type="noConversion"/>
  </si>
  <si>
    <t>106推廣中心學校(自然)
107適性教學核心學校</t>
    <phoneticPr fontId="1" type="noConversion"/>
  </si>
  <si>
    <t>106研發基地學校(國語文)
107適性教學核心學校</t>
    <phoneticPr fontId="1" type="noConversion"/>
  </si>
  <si>
    <t>106推廣種子學校(數學)
107適性教學核心學校</t>
    <phoneticPr fontId="1" type="noConversion"/>
  </si>
  <si>
    <t>106推廣中心學校(自然)
107研發中心學校(自然)</t>
    <phoneticPr fontId="1" type="noConversion"/>
  </si>
  <si>
    <t>105研發基地學校(自然)          106推廣中心學校(自然)
107研發中心學校(自然)</t>
    <phoneticPr fontId="1" type="noConversion"/>
  </si>
  <si>
    <t>105研發基地學校(自然)         106推廣中心學校(自然)
107研發中心學校(自然)</t>
    <phoneticPr fontId="1" type="noConversion"/>
  </si>
  <si>
    <t>105研發基地學校(自然)
106推廣中心學校(自然)
107研發中心學校(自然)</t>
    <phoneticPr fontId="1" type="noConversion"/>
  </si>
  <si>
    <t>107研發中心學校(國語文)</t>
    <phoneticPr fontId="1" type="noConversion"/>
  </si>
  <si>
    <t>106推廣中心學校(國語文)
107研發中心學校(國語文)</t>
    <phoneticPr fontId="1" type="noConversion"/>
  </si>
  <si>
    <t>106研發基地學校(國語文)
107研發中心學校(國語文)</t>
    <phoneticPr fontId="1" type="noConversion"/>
  </si>
  <si>
    <t>107研發中心學校(國語文)</t>
    <phoneticPr fontId="1" type="noConversion"/>
  </si>
  <si>
    <t>107研發中心學校(國語文)</t>
    <phoneticPr fontId="1" type="noConversion"/>
  </si>
  <si>
    <t>106推廣種子學校(國語文)
107研發中心學校(國語文)</t>
    <phoneticPr fontId="1" type="noConversion"/>
  </si>
  <si>
    <t>107研發中心學校(數學)</t>
    <phoneticPr fontId="1" type="noConversion"/>
  </si>
  <si>
    <t>107研發中心學校(數學)</t>
    <phoneticPr fontId="1" type="noConversion"/>
  </si>
  <si>
    <t>106推廣種子學校(數學)
107研發中心學校(數學)</t>
    <phoneticPr fontId="1" type="noConversion"/>
  </si>
  <si>
    <t xml:space="preserve">105研發基地學校(數學)                                     </t>
    <phoneticPr fontId="1" type="noConversion"/>
  </si>
  <si>
    <t>107研發種子學校(國語文)</t>
    <phoneticPr fontId="1" type="noConversion"/>
  </si>
  <si>
    <t>107研發種子學校(國語文)</t>
    <phoneticPr fontId="1" type="noConversion"/>
  </si>
  <si>
    <t>107研發種子學校(數學)</t>
    <phoneticPr fontId="1" type="noConversion"/>
  </si>
  <si>
    <t>107研發種子學校(數學)</t>
    <phoneticPr fontId="1" type="noConversion"/>
  </si>
  <si>
    <t>105研發基地學校(數學)
106推廣中心學校(數學)
106推廣種子學校(數學)
107適性教學核心學校
107研發種子學校(數學)</t>
    <phoneticPr fontId="1" type="noConversion"/>
  </si>
  <si>
    <t>107研發種子學校(數學)</t>
    <phoneticPr fontId="1" type="noConversion"/>
  </si>
  <si>
    <t>106推廣種子學校(自然)
107研發種子學校(自然)</t>
    <phoneticPr fontId="1" type="noConversion"/>
  </si>
  <si>
    <t>105研發基地學校(自然)
106種子學校(自然)
107研發種子學校(自然)</t>
    <phoneticPr fontId="1" type="noConversion"/>
  </si>
  <si>
    <r>
      <t>105-107年度適性教學計畫-</t>
    </r>
    <r>
      <rPr>
        <sz val="11"/>
        <color rgb="FFC00000"/>
        <rFont val="微軟正黑體"/>
        <family val="2"/>
        <charset val="136"/>
      </rPr>
      <t>臺北市</t>
    </r>
    <r>
      <rPr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</si>
  <si>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市立介壽國民中學</t>
    <phoneticPr fontId="1" type="noConversion"/>
  </si>
  <si>
    <t>教育部代碼</t>
  </si>
  <si>
    <t>教育部代碼</t>
    <phoneticPr fontId="0" type="Hiragana"/>
  </si>
  <si>
    <t>313501</t>
  </si>
  <si>
    <t>1006</t>
  </si>
  <si>
    <t>403501</t>
  </si>
  <si>
    <t>323503</t>
  </si>
  <si>
    <t>353503</t>
  </si>
  <si>
    <t>333501</t>
  </si>
  <si>
    <t>381501</t>
  </si>
  <si>
    <t>333606</t>
  </si>
  <si>
    <t>393605</t>
  </si>
  <si>
    <t>313602</t>
  </si>
  <si>
    <t>343607</t>
  </si>
  <si>
    <t>423601</t>
  </si>
  <si>
    <t>413611</t>
  </si>
  <si>
    <t>353602</t>
  </si>
  <si>
    <t>353604</t>
  </si>
  <si>
    <t>333610</t>
  </si>
  <si>
    <t>393602</t>
  </si>
  <si>
    <t>331603</t>
  </si>
  <si>
    <t>353680</t>
  </si>
  <si>
    <t>343604</t>
  </si>
  <si>
    <t>313604</t>
  </si>
  <si>
    <t>333611</t>
  </si>
  <si>
    <t>403612</t>
  </si>
  <si>
    <t>333601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</si>
  <si>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新北市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</si>
  <si>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1002</t>
  </si>
  <si>
    <t>私立淡江高中</t>
    <phoneticPr fontId="1" type="noConversion"/>
  </si>
  <si>
    <t>011301</t>
  </si>
  <si>
    <t>市立清水高中</t>
    <phoneticPr fontId="1" type="noConversion"/>
  </si>
  <si>
    <t>014356</t>
  </si>
  <si>
    <t>014519</t>
  </si>
  <si>
    <t>014503</t>
  </si>
  <si>
    <t>014549</t>
  </si>
  <si>
    <t>014531</t>
    <phoneticPr fontId="17" type="noConversion"/>
  </si>
  <si>
    <t>014606</t>
  </si>
  <si>
    <t>014647</t>
  </si>
  <si>
    <t>014781</t>
  </si>
  <si>
    <t>014758</t>
  </si>
  <si>
    <t>014753</t>
  </si>
  <si>
    <t>014814</t>
  </si>
  <si>
    <t>014639</t>
  </si>
  <si>
    <t>014794</t>
  </si>
  <si>
    <t>014624</t>
  </si>
  <si>
    <t>014757</t>
  </si>
  <si>
    <t>014761</t>
  </si>
  <si>
    <t>014577</t>
  </si>
  <si>
    <t>014658</t>
  </si>
  <si>
    <t>014659</t>
  </si>
  <si>
    <t>市立二橋國小</t>
  </si>
  <si>
    <t>014621</t>
  </si>
  <si>
    <t>市立東山國小</t>
    <phoneticPr fontId="1" type="noConversion"/>
  </si>
  <si>
    <t>014656</t>
  </si>
  <si>
    <t>市立中正國小</t>
    <phoneticPr fontId="1" type="noConversion"/>
  </si>
  <si>
    <t>014671</t>
  </si>
  <si>
    <t>市立貢寮國小</t>
    <phoneticPr fontId="1" type="noConversion"/>
  </si>
  <si>
    <t>014702</t>
  </si>
  <si>
    <t>市立育英國小</t>
    <phoneticPr fontId="1" type="noConversion"/>
  </si>
  <si>
    <t>014713</t>
  </si>
  <si>
    <t>市立頭湖國小</t>
    <phoneticPr fontId="1" type="noConversion"/>
  </si>
  <si>
    <t>014816</t>
  </si>
  <si>
    <t>-</t>
    <phoneticPr fontId="1" type="noConversion"/>
  </si>
  <si>
    <t>363302</t>
    <phoneticPr fontId="0" type="Hiragana"/>
  </si>
  <si>
    <t>私立東山高中</t>
    <phoneticPr fontId="0" type="Hiragana"/>
  </si>
  <si>
    <t>市立景興國小</t>
    <phoneticPr fontId="0" type="Hiragana"/>
  </si>
  <si>
    <t>市立士林國小</t>
    <phoneticPr fontId="0" type="Hiragana"/>
  </si>
  <si>
    <t>國小</t>
    <phoneticPr fontId="0" type="Hiragana"/>
  </si>
  <si>
    <t>011302</t>
  </si>
  <si>
    <t>014625</t>
  </si>
  <si>
    <t>私立康橋高中</t>
  </si>
  <si>
    <t>市立大埔國小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</si>
  <si>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宜蘭縣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</si>
  <si>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024509</t>
  </si>
  <si>
    <t>024515</t>
  </si>
  <si>
    <t>024670</t>
  </si>
  <si>
    <t>024602</t>
  </si>
  <si>
    <t>024698</t>
  </si>
  <si>
    <t>024526</t>
  </si>
  <si>
    <t>縣立利澤國小</t>
    <phoneticPr fontId="1" type="noConversion"/>
  </si>
  <si>
    <t>024652</t>
  </si>
  <si>
    <t>縣立宜蘭國中</t>
    <phoneticPr fontId="1" type="noConversion"/>
  </si>
  <si>
    <t>024501</t>
  </si>
  <si>
    <t>024664</t>
  </si>
  <si>
    <t>縣立萬富國小</t>
  </si>
  <si>
    <t>173623</t>
  </si>
  <si>
    <t>173607</t>
  </si>
  <si>
    <t>173625</t>
  </si>
  <si>
    <t>0012</t>
  </si>
  <si>
    <t>市立碇內國小</t>
  </si>
  <si>
    <t>173637</t>
  </si>
  <si>
    <t>107研發種子學校(自然)</t>
    <phoneticPr fontId="1" type="noConversion"/>
  </si>
  <si>
    <t>國立基隆女中</t>
    <phoneticPr fontId="1" type="noConversion"/>
  </si>
  <si>
    <t>170301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</si>
  <si>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基隆市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</si>
  <si>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1292</t>
  </si>
  <si>
    <t>0044</t>
  </si>
  <si>
    <t>高中職</t>
    <phoneticPr fontId="1" type="noConversion"/>
  </si>
  <si>
    <t>031326</t>
  </si>
  <si>
    <t>034522</t>
  </si>
  <si>
    <t>034560</t>
  </si>
  <si>
    <t>034537</t>
  </si>
  <si>
    <t>034540</t>
  </si>
  <si>
    <t>034557</t>
  </si>
  <si>
    <t>034544</t>
  </si>
  <si>
    <t>034552</t>
  </si>
  <si>
    <t>034559</t>
  </si>
  <si>
    <t>市立新明國中</t>
    <phoneticPr fontId="1" type="noConversion"/>
  </si>
  <si>
    <t>034521</t>
  </si>
  <si>
    <t>市立龍興國中</t>
    <phoneticPr fontId="1" type="noConversion"/>
  </si>
  <si>
    <t>034545</t>
  </si>
  <si>
    <t>034646</t>
  </si>
  <si>
    <t>034748</t>
  </si>
  <si>
    <t>034779</t>
  </si>
  <si>
    <t>034710</t>
  </si>
  <si>
    <t>034718</t>
  </si>
  <si>
    <t>034542</t>
  </si>
  <si>
    <t>034751</t>
  </si>
  <si>
    <t>034649</t>
  </si>
  <si>
    <t>034787</t>
  </si>
  <si>
    <t>034625</t>
  </si>
  <si>
    <t>034605</t>
  </si>
  <si>
    <t>034660</t>
  </si>
  <si>
    <t>034662</t>
  </si>
  <si>
    <t>034664</t>
  </si>
  <si>
    <t>034701</t>
  </si>
  <si>
    <t>034703</t>
  </si>
  <si>
    <t>034708</t>
  </si>
  <si>
    <t>市立大崙國小</t>
    <phoneticPr fontId="1" type="noConversion"/>
  </si>
  <si>
    <t>034676</t>
  </si>
  <si>
    <t>市立永安國小</t>
    <phoneticPr fontId="1" type="noConversion"/>
  </si>
  <si>
    <t>034705</t>
  </si>
  <si>
    <t>市立大有國小</t>
    <phoneticPr fontId="1" type="noConversion"/>
  </si>
  <si>
    <t>034756</t>
  </si>
  <si>
    <t>市立楊心國小</t>
    <phoneticPr fontId="1" type="noConversion"/>
  </si>
  <si>
    <t>034771</t>
  </si>
  <si>
    <t>034604</t>
  </si>
  <si>
    <t>034617</t>
  </si>
  <si>
    <t>034633</t>
  </si>
  <si>
    <t>034715</t>
  </si>
  <si>
    <t>034743</t>
  </si>
  <si>
    <t>034746</t>
  </si>
  <si>
    <t>市立成功國小</t>
  </si>
  <si>
    <t>市立新興國小</t>
  </si>
  <si>
    <t>市立埔心國小</t>
  </si>
  <si>
    <t>市立新坡國小</t>
  </si>
  <si>
    <t>市立青溪國小</t>
  </si>
  <si>
    <t>市立華勛國小</t>
  </si>
  <si>
    <t>國小</t>
    <phoneticPr fontId="1" type="noConversion"/>
  </si>
  <si>
    <t>107研發種子學校(自然)</t>
    <phoneticPr fontId="1" type="noConversion"/>
  </si>
  <si>
    <t>107研發中心學校(自然)</t>
    <phoneticPr fontId="1" type="noConversion"/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</si>
  <si>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桃園市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</si>
  <si>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183614</t>
  </si>
  <si>
    <t>183616</t>
  </si>
  <si>
    <t>183612</t>
  </si>
  <si>
    <t>183617</t>
  </si>
  <si>
    <t>183607</t>
  </si>
  <si>
    <t>市立北門國小</t>
  </si>
  <si>
    <t>183602</t>
  </si>
  <si>
    <t>183515</t>
  </si>
  <si>
    <t>183512</t>
  </si>
  <si>
    <t>183505</t>
  </si>
  <si>
    <t>私立曙光女中</t>
    <phoneticPr fontId="1" type="noConversion"/>
  </si>
  <si>
    <t>181306</t>
  </si>
  <si>
    <t>市立龍山國小</t>
    <phoneticPr fontId="1" type="noConversion"/>
  </si>
  <si>
    <t>183609</t>
  </si>
  <si>
    <t>市立內湖國小</t>
    <phoneticPr fontId="1" type="noConversion"/>
  </si>
  <si>
    <t>183622</t>
  </si>
  <si>
    <t>市立西門國小</t>
    <phoneticPr fontId="1" type="noConversion"/>
  </si>
  <si>
    <t>183605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</si>
  <si>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新竹市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</si>
  <si>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044632</t>
  </si>
  <si>
    <t>044624</t>
  </si>
  <si>
    <t>044648</t>
  </si>
  <si>
    <t>044666</t>
  </si>
  <si>
    <t>044669</t>
  </si>
  <si>
    <t>044674</t>
  </si>
  <si>
    <t>044670</t>
  </si>
  <si>
    <t>044623</t>
  </si>
  <si>
    <t>044622</t>
  </si>
  <si>
    <t>044621</t>
  </si>
  <si>
    <t>044620</t>
  </si>
  <si>
    <t>044625</t>
  </si>
  <si>
    <t>044656</t>
  </si>
  <si>
    <t>044655</t>
  </si>
  <si>
    <t>044614</t>
  </si>
  <si>
    <t>044641</t>
  </si>
  <si>
    <t>044681</t>
  </si>
  <si>
    <t>044650</t>
  </si>
  <si>
    <t>044604</t>
  </si>
  <si>
    <t>044601</t>
  </si>
  <si>
    <t>044607</t>
  </si>
  <si>
    <t>044676</t>
  </si>
  <si>
    <t>044530</t>
  </si>
  <si>
    <t>044522</t>
  </si>
  <si>
    <t>044507</t>
  </si>
  <si>
    <t>044508</t>
  </si>
  <si>
    <t>044513</t>
  </si>
  <si>
    <t>044516</t>
  </si>
  <si>
    <t>044515</t>
  </si>
  <si>
    <t>044505</t>
  </si>
  <si>
    <t>044506</t>
  </si>
  <si>
    <t>044517</t>
  </si>
  <si>
    <t>044503</t>
  </si>
  <si>
    <t>044504</t>
  </si>
  <si>
    <t>縣立東興國小</t>
    <phoneticPr fontId="1" type="noConversion"/>
  </si>
  <si>
    <t>044684</t>
  </si>
  <si>
    <t>縣立埔和國小</t>
    <phoneticPr fontId="1" type="noConversion"/>
  </si>
  <si>
    <t>044654</t>
  </si>
  <si>
    <t>縣立錦山國小</t>
    <phoneticPr fontId="1" type="noConversion"/>
  </si>
  <si>
    <t>044608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</si>
  <si>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新竹縣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</si>
  <si>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054723</t>
  </si>
  <si>
    <t>054696</t>
  </si>
  <si>
    <t>054615</t>
  </si>
  <si>
    <t>054510</t>
  </si>
  <si>
    <t>054663</t>
  </si>
  <si>
    <t>054625</t>
  </si>
  <si>
    <t>054520</t>
  </si>
  <si>
    <t>054722</t>
  </si>
  <si>
    <t>054619</t>
  </si>
  <si>
    <t>縣立新隆國小</t>
  </si>
  <si>
    <t>054609</t>
  </si>
  <si>
    <t>054621</t>
  </si>
  <si>
    <t>054631</t>
  </si>
  <si>
    <t>054637</t>
  </si>
  <si>
    <t>054676</t>
  </si>
  <si>
    <t>054693</t>
  </si>
  <si>
    <t>054704</t>
  </si>
  <si>
    <t>縣立藍田國小</t>
  </si>
  <si>
    <t>縣立城中國小</t>
  </si>
  <si>
    <t>縣立龍昇國小</t>
  </si>
  <si>
    <t>縣立大南國小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</si>
  <si>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苗栗縣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</si>
  <si>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1001</t>
  </si>
  <si>
    <t>1008</t>
  </si>
  <si>
    <t>靜宜大學</t>
  </si>
  <si>
    <t>東海大學</t>
    <phoneticPr fontId="17" type="noConversion"/>
  </si>
  <si>
    <t>逢甲大學</t>
    <phoneticPr fontId="1" type="noConversion"/>
  </si>
  <si>
    <t>1007</t>
  </si>
  <si>
    <t>064336</t>
  </si>
  <si>
    <t>193316</t>
  </si>
  <si>
    <t>財團法人常春藤高中</t>
    <phoneticPr fontId="1" type="noConversion"/>
  </si>
  <si>
    <t>061301</t>
  </si>
  <si>
    <t>193520</t>
  </si>
  <si>
    <t>193501</t>
  </si>
  <si>
    <t>064515</t>
  </si>
  <si>
    <t>064522</t>
  </si>
  <si>
    <t>064552</t>
  </si>
  <si>
    <t>191302</t>
  </si>
  <si>
    <t>064502</t>
  </si>
  <si>
    <t>私立葳格高中(國中部)</t>
    <phoneticPr fontId="1" type="noConversion"/>
  </si>
  <si>
    <t>064547</t>
  </si>
  <si>
    <t>193315</t>
  </si>
  <si>
    <t>市立東山高中附設國中部</t>
  </si>
  <si>
    <t>107研發中心學校(國語文)
107研發中心學校(數學)</t>
    <phoneticPr fontId="1" type="noConversion"/>
  </si>
  <si>
    <t>107研發種子學校(國語文)</t>
    <phoneticPr fontId="1" type="noConversion"/>
  </si>
  <si>
    <t>國小</t>
    <phoneticPr fontId="1" type="noConversion"/>
  </si>
  <si>
    <t>064670</t>
  </si>
  <si>
    <t>064672</t>
  </si>
  <si>
    <t>064666</t>
  </si>
  <si>
    <t>064673</t>
  </si>
  <si>
    <t>064756</t>
  </si>
  <si>
    <t>064620</t>
  </si>
  <si>
    <t>064726</t>
  </si>
  <si>
    <t>193637</t>
  </si>
  <si>
    <t>064609</t>
  </si>
  <si>
    <t>064677</t>
  </si>
  <si>
    <t>064675</t>
  </si>
  <si>
    <t>064681</t>
  </si>
  <si>
    <t>193606</t>
  </si>
  <si>
    <t>193652</t>
  </si>
  <si>
    <t>064699</t>
  </si>
  <si>
    <t>064698</t>
  </si>
  <si>
    <t>064757</t>
  </si>
  <si>
    <t>064663</t>
  </si>
  <si>
    <t>064653</t>
  </si>
  <si>
    <t>064754</t>
  </si>
  <si>
    <t>064648</t>
  </si>
  <si>
    <t>064649</t>
  </si>
  <si>
    <t>064691</t>
  </si>
  <si>
    <t>193632</t>
  </si>
  <si>
    <t>193634</t>
  </si>
  <si>
    <t>193648</t>
  </si>
  <si>
    <t>193623</t>
  </si>
  <si>
    <t>193621</t>
  </si>
  <si>
    <t>193610</t>
  </si>
  <si>
    <t>193603</t>
  </si>
  <si>
    <t>064627</t>
  </si>
  <si>
    <t>064629</t>
  </si>
  <si>
    <t>064759</t>
  </si>
  <si>
    <t>064741</t>
  </si>
  <si>
    <t>064718</t>
  </si>
  <si>
    <t>064716</t>
  </si>
  <si>
    <t>193649</t>
  </si>
  <si>
    <t>064705</t>
  </si>
  <si>
    <t>064631</t>
  </si>
  <si>
    <t>193608</t>
  </si>
  <si>
    <t>064676</t>
  </si>
  <si>
    <t>064680</t>
  </si>
  <si>
    <t>064701</t>
  </si>
  <si>
    <t>064717</t>
  </si>
  <si>
    <t>064633</t>
  </si>
  <si>
    <t>193620</t>
  </si>
  <si>
    <t>064750</t>
  </si>
  <si>
    <t>193609</t>
  </si>
  <si>
    <t>064732</t>
  </si>
  <si>
    <t>064661</t>
  </si>
  <si>
    <t>064752</t>
  </si>
  <si>
    <t>064702</t>
  </si>
  <si>
    <t>193635</t>
  </si>
  <si>
    <t>064615</t>
  </si>
  <si>
    <t>064762</t>
  </si>
  <si>
    <t>064711</t>
  </si>
  <si>
    <t>064683</t>
  </si>
  <si>
    <t>193660</t>
  </si>
  <si>
    <t>193617</t>
  </si>
  <si>
    <t>064651</t>
  </si>
  <si>
    <t>193612</t>
  </si>
  <si>
    <t>市立西區中正國小</t>
  </si>
  <si>
    <t>107研發種子學校(國語文)</t>
    <phoneticPr fontId="1" type="noConversion"/>
  </si>
  <si>
    <t>064685</t>
  </si>
  <si>
    <t>市立大安區永安國小</t>
  </si>
  <si>
    <t>107研發種子學校(自然)</t>
    <phoneticPr fontId="1" type="noConversion"/>
  </si>
  <si>
    <t>數學</t>
    <phoneticPr fontId="1" type="noConversion"/>
  </si>
  <si>
    <t>064534</t>
  </si>
  <si>
    <t>064537</t>
  </si>
  <si>
    <t>064543</t>
  </si>
  <si>
    <t>064546</t>
  </si>
  <si>
    <t>064548</t>
  </si>
  <si>
    <t>064603</t>
  </si>
  <si>
    <t>064616</t>
  </si>
  <si>
    <t>064617</t>
  </si>
  <si>
    <t>064623</t>
  </si>
  <si>
    <t>064641</t>
  </si>
  <si>
    <t>064643</t>
  </si>
  <si>
    <t>064654</t>
  </si>
  <si>
    <t>064655</t>
  </si>
  <si>
    <t>064669</t>
  </si>
  <si>
    <t>064674</t>
  </si>
  <si>
    <t>064679</t>
  </si>
  <si>
    <t>064695</t>
  </si>
  <si>
    <t>064706</t>
  </si>
  <si>
    <t>064707</t>
  </si>
  <si>
    <t>064735</t>
  </si>
  <si>
    <t>064744</t>
  </si>
  <si>
    <t>064751</t>
  </si>
  <si>
    <t>064753</t>
  </si>
  <si>
    <t>064755</t>
  </si>
  <si>
    <t>064760</t>
  </si>
  <si>
    <t>064761</t>
  </si>
  <si>
    <t>064764</t>
  </si>
  <si>
    <t>市立新光國中</t>
  </si>
  <si>
    <t>市立爽文國中</t>
  </si>
  <si>
    <t>市立石岡國小</t>
  </si>
  <si>
    <t>市立建國國小</t>
  </si>
  <si>
    <t>市立中港國小</t>
  </si>
  <si>
    <t>市立瑞井國小</t>
  </si>
  <si>
    <t>市立臺中國小</t>
  </si>
  <si>
    <t>市立建功國小</t>
  </si>
  <si>
    <t>市立北屯區大坑國小</t>
    <phoneticPr fontId="1" type="noConversion"/>
  </si>
  <si>
    <t>市立西屯區永安國小</t>
    <phoneticPr fontId="1" type="noConversion"/>
  </si>
  <si>
    <r>
      <t>105-107年度適性教學計畫-</t>
    </r>
    <r>
      <rPr>
        <b/>
        <sz val="11"/>
        <color rgb="FFFF0000"/>
        <rFont val="微軟正黑體"/>
        <family val="2"/>
        <charset val="136"/>
      </rPr>
      <t>臺中市</t>
    </r>
    <r>
      <rPr>
        <b/>
        <sz val="1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</si>
  <si>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084527</t>
  </si>
  <si>
    <t>084512</t>
  </si>
  <si>
    <t>084513</t>
  </si>
  <si>
    <t>084501</t>
  </si>
  <si>
    <t>084531</t>
  </si>
  <si>
    <t>084502</t>
  </si>
  <si>
    <t>084507</t>
  </si>
  <si>
    <t>084508</t>
  </si>
  <si>
    <t>084505</t>
  </si>
  <si>
    <t>084518</t>
  </si>
  <si>
    <t>084519</t>
  </si>
  <si>
    <t>084748</t>
  </si>
  <si>
    <t>084677</t>
  </si>
  <si>
    <t>084680</t>
  </si>
  <si>
    <t>084679</t>
  </si>
  <si>
    <t>084740</t>
  </si>
  <si>
    <t>084736</t>
  </si>
  <si>
    <t>084738</t>
  </si>
  <si>
    <t>084660</t>
  </si>
  <si>
    <t>084646</t>
  </si>
  <si>
    <t>084729</t>
  </si>
  <si>
    <t>084722</t>
  </si>
  <si>
    <t>084608</t>
  </si>
  <si>
    <t>084611</t>
  </si>
  <si>
    <t>084606</t>
  </si>
  <si>
    <t>084604</t>
  </si>
  <si>
    <t>084627</t>
  </si>
  <si>
    <t>084618</t>
  </si>
  <si>
    <t>084625</t>
  </si>
  <si>
    <t>084616</t>
  </si>
  <si>
    <t>084619</t>
  </si>
  <si>
    <t>084620</t>
  </si>
  <si>
    <t>084636</t>
  </si>
  <si>
    <t>084634</t>
  </si>
  <si>
    <t>084696</t>
  </si>
  <si>
    <t>084673</t>
  </si>
  <si>
    <t>084728</t>
  </si>
  <si>
    <t>084614</t>
  </si>
  <si>
    <t>084615</t>
  </si>
  <si>
    <t>084511</t>
  </si>
  <si>
    <t>084515</t>
  </si>
  <si>
    <t>084521</t>
  </si>
  <si>
    <t>084528</t>
  </si>
  <si>
    <t>084626</t>
  </si>
  <si>
    <t>084630</t>
  </si>
  <si>
    <t>084632</t>
  </si>
  <si>
    <t>084633</t>
  </si>
  <si>
    <t>084640</t>
  </si>
  <si>
    <t>084663</t>
  </si>
  <si>
    <t>084676</t>
  </si>
  <si>
    <t>084682</t>
  </si>
  <si>
    <t>084687</t>
  </si>
  <si>
    <t>084693</t>
  </si>
  <si>
    <t>084694</t>
  </si>
  <si>
    <t>084700</t>
  </si>
  <si>
    <t>084706</t>
  </si>
  <si>
    <t>084733</t>
  </si>
  <si>
    <t>084749</t>
  </si>
  <si>
    <t>縣立竹山國中</t>
  </si>
  <si>
    <t>縣立中峰國小</t>
  </si>
  <si>
    <t>縣立敦和國小</t>
  </si>
  <si>
    <t>縣立碧峰國小</t>
  </si>
  <si>
    <t>縣立北投國小</t>
  </si>
  <si>
    <t>縣立新城國小</t>
  </si>
  <si>
    <t>縣立德化國小</t>
  </si>
  <si>
    <t>國中</t>
    <phoneticPr fontId="1" type="noConversion"/>
  </si>
  <si>
    <t>數學</t>
    <phoneticPr fontId="1" type="noConversion"/>
  </si>
  <si>
    <t>國語文</t>
    <phoneticPr fontId="1" type="noConversion"/>
  </si>
  <si>
    <r>
      <t>105-107年度適性教學計畫-</t>
    </r>
    <r>
      <rPr>
        <b/>
        <sz val="10"/>
        <color rgb="FFC00000"/>
        <rFont val="微軟正黑體"/>
        <family val="2"/>
        <charset val="136"/>
      </rPr>
      <t>南投縣</t>
    </r>
    <r>
      <rPr>
        <b/>
        <sz val="10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</si>
  <si>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數學、國語文</t>
    <phoneticPr fontId="1" type="noConversion"/>
  </si>
  <si>
    <t>094693</t>
  </si>
  <si>
    <t>094733</t>
  </si>
  <si>
    <t>094732</t>
  </si>
  <si>
    <t>094731</t>
  </si>
  <si>
    <t>094645</t>
  </si>
  <si>
    <t>094601</t>
  </si>
  <si>
    <t>094503</t>
  </si>
  <si>
    <t>094518</t>
  </si>
  <si>
    <t>094511</t>
  </si>
  <si>
    <t>094516</t>
  </si>
  <si>
    <t>094519</t>
  </si>
  <si>
    <t>094528</t>
  </si>
  <si>
    <t>094530</t>
  </si>
  <si>
    <t>091308</t>
  </si>
  <si>
    <t>國中職</t>
    <phoneticPr fontId="1" type="noConversion"/>
  </si>
  <si>
    <t>094520</t>
  </si>
  <si>
    <t>094522</t>
  </si>
  <si>
    <t>094621</t>
  </si>
  <si>
    <t>094638</t>
  </si>
  <si>
    <t>094639</t>
  </si>
  <si>
    <t>094716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</si>
  <si>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雲林縣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</si>
  <si>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203616</t>
  </si>
  <si>
    <t>203604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</si>
  <si>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嘉義市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</si>
  <si>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104505</t>
  </si>
  <si>
    <t>104640</t>
  </si>
  <si>
    <t>104685</t>
  </si>
  <si>
    <t>104502</t>
  </si>
  <si>
    <t>104692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</si>
  <si>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嘉義縣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</si>
  <si>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114502</t>
  </si>
  <si>
    <t>213641</t>
  </si>
  <si>
    <t>114711</t>
  </si>
  <si>
    <t>114527</t>
  </si>
  <si>
    <t>114776</t>
  </si>
  <si>
    <t>114710</t>
  </si>
  <si>
    <t>111321</t>
  </si>
  <si>
    <t>114702</t>
  </si>
  <si>
    <t>213628</t>
  </si>
  <si>
    <t>213501</t>
  </si>
  <si>
    <t>0005</t>
  </si>
  <si>
    <t>213633</t>
  </si>
  <si>
    <t>市立新化國小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</si>
  <si>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臺南市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</si>
  <si>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高中職</t>
    <phoneticPr fontId="1" type="noConversion"/>
  </si>
  <si>
    <t>市立多納國小</t>
  </si>
  <si>
    <t>市立文德國小</t>
  </si>
  <si>
    <t>市立山頂國小</t>
  </si>
  <si>
    <t>市立過埤國小</t>
  </si>
  <si>
    <t>市立七賢國中</t>
  </si>
  <si>
    <t>市立福山國小</t>
  </si>
  <si>
    <t>市立文府國小</t>
  </si>
  <si>
    <t>市立桂林國小</t>
  </si>
  <si>
    <t>市立福東國小　</t>
    <phoneticPr fontId="1" type="noConversion"/>
  </si>
  <si>
    <t>市立油廠國小</t>
    <phoneticPr fontId="1" type="noConversion"/>
  </si>
  <si>
    <t>市立正興國小</t>
    <phoneticPr fontId="1" type="noConversion"/>
  </si>
  <si>
    <r>
      <t>105-107年度適性教學計畫-</t>
    </r>
    <r>
      <rPr>
        <b/>
        <sz val="10"/>
        <color rgb="FFFF0000"/>
        <rFont val="微軟正黑體"/>
        <family val="2"/>
        <charset val="136"/>
      </rPr>
      <t>高雄市</t>
    </r>
    <r>
      <rPr>
        <b/>
        <sz val="10"/>
        <rFont val="微軟正黑體"/>
        <family val="2"/>
        <charset val="136"/>
      </rPr>
      <t>核心學校/研發中心學校/種子學校實驗數字統計表107.03.31</t>
    </r>
    <phoneticPr fontId="1" type="noConversion"/>
  </si>
  <si>
    <t>0052</t>
  </si>
  <si>
    <t>130601</t>
  </si>
  <si>
    <t>134720</t>
  </si>
  <si>
    <t>134601</t>
  </si>
  <si>
    <t>134692</t>
  </si>
  <si>
    <t>134681</t>
  </si>
  <si>
    <t>134787</t>
  </si>
  <si>
    <t>134730</t>
  </si>
  <si>
    <t>134772</t>
  </si>
  <si>
    <t>134607</t>
  </si>
  <si>
    <t>134639</t>
  </si>
  <si>
    <t>134619</t>
  </si>
  <si>
    <t>134629</t>
  </si>
  <si>
    <t>134606</t>
  </si>
  <si>
    <t>134765</t>
  </si>
  <si>
    <t>134614</t>
  </si>
  <si>
    <t>106推廣中心學校(自然)
107研發中心學校(自然)</t>
    <phoneticPr fontId="1" type="noConversion"/>
  </si>
  <si>
    <t>107研發種子學校(自然)</t>
    <phoneticPr fontId="1" type="noConversion"/>
  </si>
  <si>
    <t>自然</t>
    <phoneticPr fontId="1" type="noConversion"/>
  </si>
  <si>
    <t>134535</t>
  </si>
  <si>
    <t>134542</t>
  </si>
  <si>
    <t>134520</t>
  </si>
  <si>
    <t>134533</t>
  </si>
  <si>
    <t>134517</t>
  </si>
  <si>
    <t>134518</t>
  </si>
  <si>
    <t>134522</t>
  </si>
  <si>
    <t>134514</t>
  </si>
  <si>
    <t>國小</t>
    <phoneticPr fontId="1" type="noConversion"/>
  </si>
  <si>
    <t>縣立彭厝國小</t>
    <phoneticPr fontId="1" type="noConversion"/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</si>
  <si>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屏東縣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</si>
  <si>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164636</t>
  </si>
  <si>
    <t>164505</t>
  </si>
  <si>
    <t>164625</t>
  </si>
  <si>
    <t>164601</t>
  </si>
  <si>
    <t>164618</t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</si>
  <si>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澎湖縣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</si>
  <si>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金門縣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</si>
  <si>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144673</t>
  </si>
  <si>
    <t>140301</t>
  </si>
  <si>
    <t>144602</t>
  </si>
  <si>
    <t>144612</t>
  </si>
  <si>
    <t>144616</t>
  </si>
  <si>
    <t>144688</t>
  </si>
  <si>
    <t>144686</t>
  </si>
  <si>
    <t>144697</t>
  </si>
  <si>
    <t>144680</t>
  </si>
  <si>
    <t>144694</t>
  </si>
  <si>
    <t>144619</t>
  </si>
  <si>
    <t>144610</t>
  </si>
  <si>
    <t>144681</t>
  </si>
  <si>
    <t>0030</t>
  </si>
  <si>
    <t>144609</t>
  </si>
  <si>
    <t>144614</t>
  </si>
  <si>
    <t>144679</t>
  </si>
  <si>
    <t>縣立賓茂國小</t>
  </si>
  <si>
    <t>144638</t>
  </si>
  <si>
    <t>縣立大鳥國小</t>
  </si>
  <si>
    <t>107研發種子學校(數學)</t>
    <phoneticPr fontId="1" type="noConversion"/>
  </si>
  <si>
    <t>144678</t>
  </si>
  <si>
    <t>縣立海端國中</t>
  </si>
  <si>
    <t>國中</t>
    <phoneticPr fontId="1" type="noConversion"/>
  </si>
  <si>
    <r>
      <t>105-107年度適性教學計畫-</t>
    </r>
    <r>
      <rPr>
        <b/>
        <sz val="10"/>
        <color rgb="FFC00000"/>
        <rFont val="微軟正黑體"/>
        <family val="2"/>
        <charset val="136"/>
      </rPr>
      <t>臺東縣</t>
    </r>
    <r>
      <rPr>
        <b/>
        <sz val="10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</si>
  <si>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t>慈濟大學</t>
    <phoneticPr fontId="1" type="noConversion"/>
  </si>
  <si>
    <t>縣立明義國小</t>
    <phoneticPr fontId="1" type="noConversion"/>
  </si>
  <si>
    <r>
      <t>105-107年度適性教學計畫-</t>
    </r>
    <r>
      <rPr>
        <b/>
        <sz val="11"/>
        <color rgb="FFC00000"/>
        <rFont val="微軟正黑體"/>
        <family val="2"/>
        <charset val="136"/>
      </rPr>
      <t>花蓮縣</t>
    </r>
    <r>
      <rPr>
        <b/>
        <sz val="11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</si>
  <si>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r>
      <t>105-107年度適性教學計畫-</t>
    </r>
    <r>
      <rPr>
        <b/>
        <sz val="10"/>
        <color rgb="FFC00000"/>
        <rFont val="微軟正黑體"/>
        <family val="2"/>
        <charset val="136"/>
      </rPr>
      <t>連江縣</t>
    </r>
    <r>
      <rPr>
        <b/>
        <sz val="10"/>
        <color theme="1"/>
        <rFont val="微軟正黑體"/>
        <family val="2"/>
        <charset val="136"/>
      </rPr>
      <t>核心學校/研發中心學校/種子學校實驗數字統計表107.03.31</t>
    </r>
    <phoneticPr fontId="1" type="noConversion"/>
  </si>
  <si>
    <r>
      <t>105-107年度適性教學計畫-縣市</t>
    </r>
    <r>
      <rPr>
        <b/>
        <sz val="12"/>
        <color rgb="FFFF0000"/>
        <rFont val="新細明體"/>
        <family val="1"/>
        <charset val="136"/>
        <scheme val="minor"/>
      </rPr>
      <t>核心學校/研發中心學校/種子學校/一般學校</t>
    </r>
    <r>
      <rPr>
        <b/>
        <sz val="12"/>
        <color theme="1"/>
        <rFont val="新細明體"/>
        <family val="1"/>
        <charset val="136"/>
        <scheme val="minor"/>
      </rPr>
      <t>總表107.03.31</t>
    </r>
    <phoneticPr fontId="6" type="noConversion"/>
  </si>
  <si>
    <t>1012</t>
  </si>
  <si>
    <t>074313</t>
  </si>
  <si>
    <t>074530</t>
  </si>
  <si>
    <t>074516</t>
  </si>
  <si>
    <t>074532</t>
  </si>
  <si>
    <t>074520</t>
  </si>
  <si>
    <t>074518</t>
  </si>
  <si>
    <t>074537</t>
  </si>
  <si>
    <t>074531</t>
  </si>
  <si>
    <t>074501</t>
  </si>
  <si>
    <t>074533</t>
  </si>
  <si>
    <t>074507</t>
  </si>
  <si>
    <t>074505</t>
  </si>
  <si>
    <t>074711</t>
  </si>
  <si>
    <t>074608</t>
  </si>
  <si>
    <t>074628</t>
  </si>
  <si>
    <t>074632</t>
  </si>
  <si>
    <t>074763</t>
  </si>
  <si>
    <t>074681</t>
  </si>
  <si>
    <t>074686</t>
  </si>
  <si>
    <t>074646</t>
  </si>
  <si>
    <t>074732</t>
  </si>
  <si>
    <t>074610</t>
  </si>
  <si>
    <t>074609</t>
  </si>
  <si>
    <t>074650</t>
  </si>
  <si>
    <t>074652</t>
  </si>
  <si>
    <t>074651</t>
  </si>
  <si>
    <t>074741</t>
  </si>
  <si>
    <t>074602</t>
  </si>
  <si>
    <t>074727</t>
  </si>
  <si>
    <t>074673</t>
  </si>
  <si>
    <t>074660</t>
  </si>
  <si>
    <t>074765</t>
  </si>
  <si>
    <t>074754</t>
  </si>
  <si>
    <t>074733</t>
  </si>
  <si>
    <t>074699</t>
  </si>
  <si>
    <t>074726</t>
  </si>
  <si>
    <t>074624</t>
  </si>
  <si>
    <t>074776</t>
  </si>
  <si>
    <t>074618</t>
  </si>
  <si>
    <t>074709</t>
  </si>
  <si>
    <t>074612</t>
  </si>
  <si>
    <t>074739</t>
  </si>
  <si>
    <t>074685</t>
  </si>
  <si>
    <t>074745</t>
  </si>
  <si>
    <t>074700</t>
  </si>
  <si>
    <t>074767</t>
  </si>
  <si>
    <t>074525</t>
  </si>
  <si>
    <t>074777</t>
  </si>
  <si>
    <t>074634</t>
  </si>
  <si>
    <t>074696</t>
  </si>
  <si>
    <t>074712</t>
  </si>
  <si>
    <t>074674</t>
  </si>
  <si>
    <t>074714</t>
  </si>
  <si>
    <t>074654</t>
  </si>
  <si>
    <t>074517</t>
  </si>
  <si>
    <t>074731</t>
  </si>
  <si>
    <t>074617</t>
  </si>
  <si>
    <t>074667</t>
  </si>
  <si>
    <t>074705</t>
  </si>
  <si>
    <t>074671</t>
  </si>
  <si>
    <t>074683</t>
  </si>
  <si>
    <t>074774</t>
  </si>
  <si>
    <t>074541</t>
  </si>
  <si>
    <t>縣立信義國(中)小</t>
    <phoneticPr fontId="17" type="noConversion"/>
  </si>
  <si>
    <t>縣立信義國中(小)</t>
    <phoneticPr fontId="17" type="noConversion"/>
  </si>
  <si>
    <t>074762</t>
  </si>
  <si>
    <t>074757</t>
  </si>
  <si>
    <t>074736</t>
  </si>
  <si>
    <t>074619</t>
  </si>
  <si>
    <t>074703</t>
  </si>
  <si>
    <t>074717</t>
  </si>
  <si>
    <t>074633</t>
  </si>
  <si>
    <t>074723</t>
  </si>
  <si>
    <t>074693</t>
  </si>
  <si>
    <t>074758</t>
  </si>
  <si>
    <t>074713</t>
  </si>
  <si>
    <t>074734</t>
  </si>
  <si>
    <t>074629</t>
  </si>
  <si>
    <t>074706</t>
  </si>
  <si>
    <t>074659</t>
  </si>
  <si>
    <t>074718</t>
  </si>
  <si>
    <t>074773</t>
  </si>
  <si>
    <t>074642</t>
  </si>
  <si>
    <t>074735</t>
  </si>
  <si>
    <t>074666</t>
  </si>
  <si>
    <t>074695</t>
  </si>
  <si>
    <t>074746</t>
  </si>
  <si>
    <t>074690</t>
  </si>
  <si>
    <t>074623</t>
  </si>
  <si>
    <t>074613</t>
  </si>
  <si>
    <t>074669</t>
  </si>
  <si>
    <t>074630</t>
  </si>
  <si>
    <t>074679</t>
  </si>
  <si>
    <t>074772</t>
  </si>
  <si>
    <t>074728</t>
  </si>
  <si>
    <t>074655</t>
  </si>
  <si>
    <t>074704</t>
  </si>
  <si>
    <t>074716</t>
  </si>
  <si>
    <t>074687</t>
  </si>
  <si>
    <t>074749</t>
  </si>
  <si>
    <t>074611</t>
  </si>
  <si>
    <t>071311</t>
  </si>
  <si>
    <t>071317</t>
  </si>
  <si>
    <t>071318</t>
  </si>
  <si>
    <t>074308</t>
  </si>
  <si>
    <t>074323</t>
  </si>
  <si>
    <t>074328</t>
  </si>
  <si>
    <t>074339</t>
  </si>
  <si>
    <t>074502</t>
  </si>
  <si>
    <t>074503</t>
  </si>
  <si>
    <t>074504</t>
  </si>
  <si>
    <t>074506</t>
  </si>
  <si>
    <t>074509</t>
  </si>
  <si>
    <t>074510</t>
  </si>
  <si>
    <t>074511</t>
  </si>
  <si>
    <t>074512</t>
  </si>
  <si>
    <t>074514</t>
  </si>
  <si>
    <t>074515</t>
  </si>
  <si>
    <t>074519</t>
  </si>
  <si>
    <t>074521</t>
  </si>
  <si>
    <t>074522</t>
  </si>
  <si>
    <t>074524</t>
  </si>
  <si>
    <t>074526</t>
  </si>
  <si>
    <t>074527</t>
  </si>
  <si>
    <t>074529</t>
  </si>
  <si>
    <t>074534</t>
  </si>
  <si>
    <t>074535</t>
  </si>
  <si>
    <t>074536</t>
  </si>
  <si>
    <t>074538</t>
  </si>
  <si>
    <t>074540</t>
  </si>
  <si>
    <t>074601</t>
  </si>
  <si>
    <t>074603</t>
  </si>
  <si>
    <t>074604</t>
  </si>
  <si>
    <t>074605</t>
  </si>
  <si>
    <t>074606</t>
  </si>
  <si>
    <t>074607</t>
  </si>
  <si>
    <t>074614</t>
  </si>
  <si>
    <t>074615</t>
  </si>
  <si>
    <t>074616</t>
  </si>
  <si>
    <t>074620</t>
  </si>
  <si>
    <t>074621</t>
  </si>
  <si>
    <t>074622</t>
  </si>
  <si>
    <t>074625</t>
  </si>
  <si>
    <t>074626</t>
  </si>
  <si>
    <t>074627</t>
  </si>
  <si>
    <t>074631</t>
  </si>
  <si>
    <t>074635</t>
  </si>
  <si>
    <t>074636</t>
  </si>
  <si>
    <t>074637</t>
  </si>
  <si>
    <t>074638</t>
  </si>
  <si>
    <t>074639</t>
  </si>
  <si>
    <t>074640</t>
  </si>
  <si>
    <t>074641</t>
  </si>
  <si>
    <t>074643</t>
  </si>
  <si>
    <t>074644</t>
  </si>
  <si>
    <t>074645</t>
  </si>
  <si>
    <t>074647</t>
  </si>
  <si>
    <t>074648</t>
  </si>
  <si>
    <t>074649</t>
  </si>
  <si>
    <t>074653</t>
  </si>
  <si>
    <t>074656</t>
  </si>
  <si>
    <t>074657</t>
  </si>
  <si>
    <t>074658</t>
  </si>
  <si>
    <t>074661</t>
  </si>
  <si>
    <t>074662</t>
  </si>
  <si>
    <t>074663</t>
  </si>
  <si>
    <t>074664</t>
  </si>
  <si>
    <t>074665</t>
  </si>
  <si>
    <t>074668</t>
  </si>
  <si>
    <t>074670</t>
  </si>
  <si>
    <t>074672</t>
  </si>
  <si>
    <t>074675</t>
  </si>
  <si>
    <t>074676</t>
  </si>
  <si>
    <t>074677</t>
  </si>
  <si>
    <t>074678</t>
  </si>
  <si>
    <t>074680</t>
  </si>
  <si>
    <t>074682</t>
  </si>
  <si>
    <t>074684</t>
  </si>
  <si>
    <t>074688</t>
  </si>
  <si>
    <t>074689</t>
  </si>
  <si>
    <t>074691</t>
  </si>
  <si>
    <t>074692</t>
  </si>
  <si>
    <t>074694</t>
  </si>
  <si>
    <t>074697</t>
  </si>
  <si>
    <t>074701</t>
  </si>
  <si>
    <t>074702</t>
  </si>
  <si>
    <t>074707</t>
  </si>
  <si>
    <t>074708</t>
  </si>
  <si>
    <t>074710</t>
  </si>
  <si>
    <t>074715</t>
  </si>
  <si>
    <t>074719</t>
  </si>
  <si>
    <t>074720</t>
  </si>
  <si>
    <t>074721</t>
  </si>
  <si>
    <t>074722</t>
  </si>
  <si>
    <t>074724</t>
  </si>
  <si>
    <t>074725</t>
  </si>
  <si>
    <t>074729</t>
  </si>
  <si>
    <t>074730</t>
  </si>
  <si>
    <t>074737</t>
  </si>
  <si>
    <t>074738</t>
  </si>
  <si>
    <t>074740</t>
  </si>
  <si>
    <t>074742</t>
  </si>
  <si>
    <t>074743</t>
  </si>
  <si>
    <t>074744</t>
  </si>
  <si>
    <t>074747</t>
  </si>
  <si>
    <t>074748</t>
  </si>
  <si>
    <t>074750</t>
  </si>
  <si>
    <t>074751</t>
  </si>
  <si>
    <t>074752</t>
  </si>
  <si>
    <t>074753</t>
  </si>
  <si>
    <t>074755</t>
  </si>
  <si>
    <t>074756</t>
  </si>
  <si>
    <t>074759</t>
  </si>
  <si>
    <t>074760</t>
  </si>
  <si>
    <t>074761</t>
  </si>
  <si>
    <t>074764</t>
  </si>
  <si>
    <t>074766</t>
  </si>
  <si>
    <t>074769</t>
  </si>
  <si>
    <t>074771</t>
  </si>
  <si>
    <t>074775</t>
  </si>
  <si>
    <t>074698</t>
    <phoneticPr fontId="1" type="noConversion"/>
  </si>
  <si>
    <r>
      <t>105-107年度適性教學計畫-</t>
    </r>
    <r>
      <rPr>
        <b/>
        <sz val="11"/>
        <color rgb="FFFF0000"/>
        <rFont val="微軟正黑體"/>
        <family val="2"/>
        <charset val="136"/>
      </rPr>
      <t>彰化縣</t>
    </r>
    <r>
      <rPr>
        <b/>
        <sz val="11"/>
        <rFont val="微軟正黑體"/>
        <family val="2"/>
        <charset val="136"/>
      </rPr>
      <t>核心學校/研發中心學校/種子學校實驗數字統計表107.03.31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</si>
</sst>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#,##0_ "/>
  </numFmts>
  <fonts count="2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1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indexed="8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2"/>
      <color rgb="FFFF0000"/>
      <name val="新細明體"/>
      <family val="1"/>
      <charset val="136"/>
      <scheme val="minor"/>
    </font>
    <font>
      <b/>
      <sz val="10"/>
      <color rgb="FFC00000"/>
      <name val="微軟正黑體"/>
      <family val="2"/>
      <charset val="136"/>
    </font>
    <font>
      <sz val="9"/>
      <name val="細明體"/>
      <family val="3"/>
      <charset val="136"/>
    </font>
    <font>
      <sz val="11"/>
      <color rgb="FFC0000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b/>
      <sz val="11"/>
      <color rgb="FFC00000"/>
      <name val="微軟正黑體"/>
      <family val="2"/>
      <charset val="136"/>
    </font>
    <font>
      <sz val="12"/>
      <color rgb="FF000000"/>
      <name val="PMingLiu"/>
      <family val="1"/>
      <charset val="136"/>
    </font>
    <font>
      <b/>
      <sz val="11"/>
      <name val="微軟正黑體"/>
      <family val="2"/>
      <charset val="136"/>
    </font>
    <font>
      <b/>
      <sz val="11"/>
      <color rgb="FFFF0000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b/>
      <sz val="12"/>
      <color rgb="FF0066CC"/>
      <name val="微軟正黑體"/>
      <family val="2"/>
      <charset val="136"/>
    </font>
    <font>
      <b/>
      <sz val="12"/>
      <color theme="1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>
      <alignment vertical="center"/>
    </xf>
    <xf numFmtId="0" fontId="10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176" fontId="0" fillId="0" borderId="1" xfId="0" applyNumberFormat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7" fillId="6" borderId="1" xfId="0" applyNumberFormat="1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10" borderId="1" xfId="0" applyNumberFormat="1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7" fillId="10" borderId="1" xfId="0" applyFont="1" applyFill="1" applyBorder="1" applyAlignment="1">
      <alignment horizontal="center" vertical="center"/>
    </xf>
    <xf numFmtId="176" fontId="7" fillId="1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7" fontId="7" fillId="10" borderId="1" xfId="0" applyNumberFormat="1" applyFont="1" applyFill="1" applyBorder="1" applyAlignment="1">
      <alignment horizontal="center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177" fontId="7" fillId="0" borderId="0" xfId="0" applyNumberFormat="1" applyFont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/>
    </xf>
    <xf numFmtId="0" fontId="7" fillId="10" borderId="1" xfId="0" applyFont="1" applyFill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7" fillId="10" borderId="9" xfId="0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177" fontId="10" fillId="1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176" fontId="10" fillId="1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ont="1" applyBorder="1">
      <alignment vertical="center"/>
    </xf>
    <xf numFmtId="0" fontId="0" fillId="2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 wrapText="1"/>
    </xf>
    <xf numFmtId="177" fontId="7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7" fontId="5" fillId="9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14" fillId="7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7" fontId="13" fillId="8" borderId="1" xfId="0" applyNumberFormat="1" applyFont="1" applyFill="1" applyBorder="1" applyAlignment="1">
      <alignment horizontal="center" vertical="center"/>
    </xf>
    <xf numFmtId="177" fontId="14" fillId="8" borderId="1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13" fillId="9" borderId="1" xfId="0" applyNumberFormat="1" applyFont="1" applyFill="1" applyBorder="1" applyAlignment="1">
      <alignment horizontal="center" vertical="center"/>
    </xf>
    <xf numFmtId="177" fontId="14" fillId="9" borderId="1" xfId="0" applyNumberFormat="1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center" vertical="center"/>
    </xf>
    <xf numFmtId="176" fontId="25" fillId="2" borderId="1" xfId="0" applyNumberFormat="1" applyFont="1" applyFill="1" applyBorder="1" applyAlignment="1">
      <alignment horizontal="center" vertical="center" wrapText="1"/>
    </xf>
    <xf numFmtId="176" fontId="25" fillId="2" borderId="8" xfId="0" applyNumberFormat="1" applyFont="1" applyFill="1" applyBorder="1" applyAlignment="1">
      <alignment horizontal="center" vertical="center" wrapText="1"/>
    </xf>
    <xf numFmtId="176" fontId="2" fillId="7" borderId="1" xfId="0" applyNumberFormat="1" applyFont="1" applyFill="1" applyBorder="1" applyAlignment="1">
      <alignment horizontal="center" vertical="center" wrapText="1"/>
    </xf>
    <xf numFmtId="177" fontId="2" fillId="8" borderId="1" xfId="0" applyNumberFormat="1" applyFont="1" applyFill="1" applyBorder="1" applyAlignment="1">
      <alignment horizontal="center" vertical="center" wrapText="1"/>
    </xf>
    <xf numFmtId="177" fontId="2" fillId="9" borderId="8" xfId="0" applyNumberFormat="1" applyFont="1" applyFill="1" applyBorder="1" applyAlignment="1">
      <alignment horizontal="center" vertical="center" wrapText="1"/>
    </xf>
    <xf numFmtId="177" fontId="2" fillId="9" borderId="1" xfId="0" applyNumberFormat="1" applyFont="1" applyFill="1" applyBorder="1" applyAlignment="1">
      <alignment horizontal="center" vertical="center" wrapText="1"/>
    </xf>
    <xf numFmtId="176" fontId="2" fillId="7" borderId="8" xfId="0" applyNumberFormat="1" applyFont="1" applyFill="1" applyBorder="1" applyAlignment="1">
      <alignment horizontal="center" vertical="center" wrapText="1"/>
    </xf>
    <xf numFmtId="9" fontId="13" fillId="7" borderId="1" xfId="1" applyFont="1" applyFill="1" applyBorder="1" applyAlignment="1">
      <alignment horizontal="center" vertical="center"/>
    </xf>
    <xf numFmtId="9" fontId="13" fillId="8" borderId="1" xfId="1" applyFont="1" applyFill="1" applyBorder="1" applyAlignment="1">
      <alignment horizontal="center" vertical="center"/>
    </xf>
    <xf numFmtId="9" fontId="2" fillId="7" borderId="1" xfId="1" applyFont="1" applyFill="1" applyBorder="1" applyAlignment="1">
      <alignment horizontal="center" vertical="center"/>
    </xf>
    <xf numFmtId="9" fontId="2" fillId="8" borderId="1" xfId="1" applyFont="1" applyFill="1" applyBorder="1" applyAlignment="1">
      <alignment horizontal="center" vertical="center"/>
    </xf>
    <xf numFmtId="9" fontId="14" fillId="7" borderId="1" xfId="1" applyFont="1" applyFill="1" applyBorder="1" applyAlignment="1">
      <alignment horizontal="center" vertical="center"/>
    </xf>
    <xf numFmtId="9" fontId="14" fillId="8" borderId="1" xfId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177" fontId="7" fillId="2" borderId="9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/>
    </xf>
    <xf numFmtId="0" fontId="10" fillId="10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77" fontId="7" fillId="9" borderId="9" xfId="0" applyNumberFormat="1" applyFont="1" applyFill="1" applyBorder="1" applyAlignment="1">
      <alignment horizontal="center" vertical="center" wrapText="1"/>
    </xf>
    <xf numFmtId="177" fontId="7" fillId="0" borderId="9" xfId="0" applyNumberFormat="1" applyFont="1" applyBorder="1" applyAlignment="1">
      <alignment horizontal="center" vertical="center"/>
    </xf>
    <xf numFmtId="0" fontId="7" fillId="9" borderId="9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/>
    </xf>
    <xf numFmtId="177" fontId="26" fillId="9" borderId="3" xfId="0" applyNumberFormat="1" applyFont="1" applyFill="1" applyBorder="1" applyAlignment="1">
      <alignment horizontal="center" vertical="center"/>
    </xf>
    <xf numFmtId="177" fontId="2" fillId="9" borderId="4" xfId="0" applyNumberFormat="1" applyFont="1" applyFill="1" applyBorder="1" applyAlignment="1">
      <alignment horizontal="center" vertical="center"/>
    </xf>
    <xf numFmtId="177" fontId="2" fillId="9" borderId="5" xfId="0" applyNumberFormat="1" applyFont="1" applyFill="1" applyBorder="1" applyAlignment="1">
      <alignment horizontal="center" vertical="center"/>
    </xf>
    <xf numFmtId="177" fontId="2" fillId="9" borderId="6" xfId="0" applyNumberFormat="1" applyFont="1" applyFill="1" applyBorder="1" applyAlignment="1">
      <alignment horizontal="center" vertical="center"/>
    </xf>
    <xf numFmtId="177" fontId="2" fillId="9" borderId="2" xfId="0" applyNumberFormat="1" applyFont="1" applyFill="1" applyBorder="1" applyAlignment="1">
      <alignment horizontal="center" vertical="center"/>
    </xf>
    <xf numFmtId="177" fontId="2" fillId="9" borderId="7" xfId="0" applyNumberFormat="1" applyFont="1" applyFill="1" applyBorder="1" applyAlignment="1">
      <alignment horizontal="center" vertical="center"/>
    </xf>
    <xf numFmtId="176" fontId="26" fillId="7" borderId="3" xfId="0" applyNumberFormat="1" applyFont="1" applyFill="1" applyBorder="1" applyAlignment="1">
      <alignment horizontal="center" vertical="center"/>
    </xf>
    <xf numFmtId="176" fontId="2" fillId="7" borderId="4" xfId="0" applyNumberFormat="1" applyFont="1" applyFill="1" applyBorder="1" applyAlignment="1">
      <alignment horizontal="center" vertical="center"/>
    </xf>
    <xf numFmtId="176" fontId="2" fillId="7" borderId="5" xfId="0" applyNumberFormat="1" applyFont="1" applyFill="1" applyBorder="1" applyAlignment="1">
      <alignment horizontal="center" vertical="center"/>
    </xf>
    <xf numFmtId="176" fontId="2" fillId="7" borderId="6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2" fillId="7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76" fontId="25" fillId="2" borderId="10" xfId="0" applyNumberFormat="1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0" fontId="26" fillId="7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6" fillId="8" borderId="3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7" fontId="2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26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6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workbookViewId="0">
      <selection activeCell="Y38" sqref="Y38"/>
    </sheetView>
  </sheetViews>
  <sheetFormatPr defaultRowHeight="16.2"/>
  <cols>
    <col min="1" max="1" width="10.77734375" style="1" customWidth="1"/>
    <col min="2" max="2" width="10.44140625" style="112" customWidth="1"/>
    <col min="3" max="3" width="12" style="112" customWidth="1"/>
    <col min="4" max="4" width="13.77734375" style="112" customWidth="1"/>
    <col min="5" max="5" width="8.88671875" style="112"/>
    <col min="6" max="6" width="8.88671875" style="6"/>
    <col min="7" max="7" width="10.33203125" style="112" customWidth="1"/>
    <col min="8" max="8" width="11.21875" style="112" customWidth="1"/>
    <col min="9" max="9" width="12.33203125" style="112" customWidth="1"/>
    <col min="10" max="10" width="12.109375" style="112" customWidth="1"/>
    <col min="11" max="12" width="12.77734375" style="112" customWidth="1"/>
    <col min="13" max="13" width="8.88671875" style="115"/>
    <col min="14" max="14" width="11.21875" style="1" customWidth="1"/>
    <col min="15" max="15" width="10.6640625" style="115" customWidth="1"/>
    <col min="16" max="16" width="12.21875" style="115" customWidth="1"/>
    <col min="17" max="17" width="12.33203125" style="115" customWidth="1"/>
    <col min="18" max="21" width="8.88671875" style="116"/>
    <col min="22" max="25" width="8.88671875" style="112"/>
    <col min="26" max="254" width="8.88671875" style="1"/>
    <col min="255" max="255" width="10.77734375" style="1" customWidth="1"/>
    <col min="256" max="256" width="10.44140625" style="1" customWidth="1"/>
    <col min="257" max="257" width="12" style="1" customWidth="1"/>
    <col min="258" max="258" width="13.77734375" style="1" customWidth="1"/>
    <col min="259" max="260" width="8.88671875" style="1"/>
    <col min="261" max="261" width="10.33203125" style="1" customWidth="1"/>
    <col min="262" max="262" width="11.21875" style="1" customWidth="1"/>
    <col min="263" max="263" width="12.33203125" style="1" customWidth="1"/>
    <col min="264" max="264" width="11.21875" style="1" customWidth="1"/>
    <col min="265" max="266" width="12.77734375" style="1" customWidth="1"/>
    <col min="267" max="267" width="8.88671875" style="1"/>
    <col min="268" max="268" width="11.21875" style="1" customWidth="1"/>
    <col min="269" max="269" width="13.44140625" style="1" customWidth="1"/>
    <col min="270" max="270" width="12.21875" style="1" customWidth="1"/>
    <col min="271" max="271" width="12.33203125" style="1" customWidth="1"/>
    <col min="272" max="510" width="8.88671875" style="1"/>
    <col min="511" max="511" width="10.77734375" style="1" customWidth="1"/>
    <col min="512" max="512" width="10.44140625" style="1" customWidth="1"/>
    <col min="513" max="513" width="12" style="1" customWidth="1"/>
    <col min="514" max="514" width="13.77734375" style="1" customWidth="1"/>
    <col min="515" max="516" width="8.88671875" style="1"/>
    <col min="517" max="517" width="10.33203125" style="1" customWidth="1"/>
    <col min="518" max="518" width="11.21875" style="1" customWidth="1"/>
    <col min="519" max="519" width="12.33203125" style="1" customWidth="1"/>
    <col min="520" max="520" width="11.21875" style="1" customWidth="1"/>
    <col min="521" max="522" width="12.77734375" style="1" customWidth="1"/>
    <col min="523" max="523" width="8.88671875" style="1"/>
    <col min="524" max="524" width="11.21875" style="1" customWidth="1"/>
    <col min="525" max="525" width="13.44140625" style="1" customWidth="1"/>
    <col min="526" max="526" width="12.21875" style="1" customWidth="1"/>
    <col min="527" max="527" width="12.33203125" style="1" customWidth="1"/>
    <col min="528" max="766" width="8.88671875" style="1"/>
    <col min="767" max="767" width="10.77734375" style="1" customWidth="1"/>
    <col min="768" max="768" width="10.44140625" style="1" customWidth="1"/>
    <col min="769" max="769" width="12" style="1" customWidth="1"/>
    <col min="770" max="770" width="13.77734375" style="1" customWidth="1"/>
    <col min="771" max="772" width="8.88671875" style="1"/>
    <col min="773" max="773" width="10.33203125" style="1" customWidth="1"/>
    <col min="774" max="774" width="11.21875" style="1" customWidth="1"/>
    <col min="775" max="775" width="12.33203125" style="1" customWidth="1"/>
    <col min="776" max="776" width="11.21875" style="1" customWidth="1"/>
    <col min="777" max="778" width="12.77734375" style="1" customWidth="1"/>
    <col min="779" max="779" width="8.88671875" style="1"/>
    <col min="780" max="780" width="11.21875" style="1" customWidth="1"/>
    <col min="781" max="781" width="13.44140625" style="1" customWidth="1"/>
    <col min="782" max="782" width="12.21875" style="1" customWidth="1"/>
    <col min="783" max="783" width="12.33203125" style="1" customWidth="1"/>
    <col min="784" max="1022" width="8.88671875" style="1"/>
    <col min="1023" max="1023" width="10.77734375" style="1" customWidth="1"/>
    <col min="1024" max="1024" width="10.44140625" style="1" customWidth="1"/>
    <col min="1025" max="1025" width="12" style="1" customWidth="1"/>
    <col min="1026" max="1026" width="13.77734375" style="1" customWidth="1"/>
    <col min="1027" max="1028" width="8.88671875" style="1"/>
    <col min="1029" max="1029" width="10.33203125" style="1" customWidth="1"/>
    <col min="1030" max="1030" width="11.21875" style="1" customWidth="1"/>
    <col min="1031" max="1031" width="12.33203125" style="1" customWidth="1"/>
    <col min="1032" max="1032" width="11.21875" style="1" customWidth="1"/>
    <col min="1033" max="1034" width="12.77734375" style="1" customWidth="1"/>
    <col min="1035" max="1035" width="8.88671875" style="1"/>
    <col min="1036" max="1036" width="11.21875" style="1" customWidth="1"/>
    <col min="1037" max="1037" width="13.44140625" style="1" customWidth="1"/>
    <col min="1038" max="1038" width="12.21875" style="1" customWidth="1"/>
    <col min="1039" max="1039" width="12.33203125" style="1" customWidth="1"/>
    <col min="1040" max="1278" width="8.88671875" style="1"/>
    <col min="1279" max="1279" width="10.77734375" style="1" customWidth="1"/>
    <col min="1280" max="1280" width="10.44140625" style="1" customWidth="1"/>
    <col min="1281" max="1281" width="12" style="1" customWidth="1"/>
    <col min="1282" max="1282" width="13.77734375" style="1" customWidth="1"/>
    <col min="1283" max="1284" width="8.88671875" style="1"/>
    <col min="1285" max="1285" width="10.33203125" style="1" customWidth="1"/>
    <col min="1286" max="1286" width="11.21875" style="1" customWidth="1"/>
    <col min="1287" max="1287" width="12.33203125" style="1" customWidth="1"/>
    <col min="1288" max="1288" width="11.21875" style="1" customWidth="1"/>
    <col min="1289" max="1290" width="12.77734375" style="1" customWidth="1"/>
    <col min="1291" max="1291" width="8.88671875" style="1"/>
    <col min="1292" max="1292" width="11.21875" style="1" customWidth="1"/>
    <col min="1293" max="1293" width="13.44140625" style="1" customWidth="1"/>
    <col min="1294" max="1294" width="12.21875" style="1" customWidth="1"/>
    <col min="1295" max="1295" width="12.33203125" style="1" customWidth="1"/>
    <col min="1296" max="1534" width="8.88671875" style="1"/>
    <col min="1535" max="1535" width="10.77734375" style="1" customWidth="1"/>
    <col min="1536" max="1536" width="10.44140625" style="1" customWidth="1"/>
    <col min="1537" max="1537" width="12" style="1" customWidth="1"/>
    <col min="1538" max="1538" width="13.77734375" style="1" customWidth="1"/>
    <col min="1539" max="1540" width="8.88671875" style="1"/>
    <col min="1541" max="1541" width="10.33203125" style="1" customWidth="1"/>
    <col min="1542" max="1542" width="11.21875" style="1" customWidth="1"/>
    <col min="1543" max="1543" width="12.33203125" style="1" customWidth="1"/>
    <col min="1544" max="1544" width="11.21875" style="1" customWidth="1"/>
    <col min="1545" max="1546" width="12.77734375" style="1" customWidth="1"/>
    <col min="1547" max="1547" width="8.88671875" style="1"/>
    <col min="1548" max="1548" width="11.21875" style="1" customWidth="1"/>
    <col min="1549" max="1549" width="13.44140625" style="1" customWidth="1"/>
    <col min="1550" max="1550" width="12.21875" style="1" customWidth="1"/>
    <col min="1551" max="1551" width="12.33203125" style="1" customWidth="1"/>
    <col min="1552" max="1790" width="8.88671875" style="1"/>
    <col min="1791" max="1791" width="10.77734375" style="1" customWidth="1"/>
    <col min="1792" max="1792" width="10.44140625" style="1" customWidth="1"/>
    <col min="1793" max="1793" width="12" style="1" customWidth="1"/>
    <col min="1794" max="1794" width="13.77734375" style="1" customWidth="1"/>
    <col min="1795" max="1796" width="8.88671875" style="1"/>
    <col min="1797" max="1797" width="10.33203125" style="1" customWidth="1"/>
    <col min="1798" max="1798" width="11.21875" style="1" customWidth="1"/>
    <col min="1799" max="1799" width="12.33203125" style="1" customWidth="1"/>
    <col min="1800" max="1800" width="11.21875" style="1" customWidth="1"/>
    <col min="1801" max="1802" width="12.77734375" style="1" customWidth="1"/>
    <col min="1803" max="1803" width="8.88671875" style="1"/>
    <col min="1804" max="1804" width="11.21875" style="1" customWidth="1"/>
    <col min="1805" max="1805" width="13.44140625" style="1" customWidth="1"/>
    <col min="1806" max="1806" width="12.21875" style="1" customWidth="1"/>
    <col min="1807" max="1807" width="12.33203125" style="1" customWidth="1"/>
    <col min="1808" max="2046" width="8.88671875" style="1"/>
    <col min="2047" max="2047" width="10.77734375" style="1" customWidth="1"/>
    <col min="2048" max="2048" width="10.44140625" style="1" customWidth="1"/>
    <col min="2049" max="2049" width="12" style="1" customWidth="1"/>
    <col min="2050" max="2050" width="13.77734375" style="1" customWidth="1"/>
    <col min="2051" max="2052" width="8.88671875" style="1"/>
    <col min="2053" max="2053" width="10.33203125" style="1" customWidth="1"/>
    <col min="2054" max="2054" width="11.21875" style="1" customWidth="1"/>
    <col min="2055" max="2055" width="12.33203125" style="1" customWidth="1"/>
    <col min="2056" max="2056" width="11.21875" style="1" customWidth="1"/>
    <col min="2057" max="2058" width="12.77734375" style="1" customWidth="1"/>
    <col min="2059" max="2059" width="8.88671875" style="1"/>
    <col min="2060" max="2060" width="11.21875" style="1" customWidth="1"/>
    <col min="2061" max="2061" width="13.44140625" style="1" customWidth="1"/>
    <col min="2062" max="2062" width="12.21875" style="1" customWidth="1"/>
    <col min="2063" max="2063" width="12.33203125" style="1" customWidth="1"/>
    <col min="2064" max="2302" width="8.88671875" style="1"/>
    <col min="2303" max="2303" width="10.77734375" style="1" customWidth="1"/>
    <col min="2304" max="2304" width="10.44140625" style="1" customWidth="1"/>
    <col min="2305" max="2305" width="12" style="1" customWidth="1"/>
    <col min="2306" max="2306" width="13.77734375" style="1" customWidth="1"/>
    <col min="2307" max="2308" width="8.88671875" style="1"/>
    <col min="2309" max="2309" width="10.33203125" style="1" customWidth="1"/>
    <col min="2310" max="2310" width="11.21875" style="1" customWidth="1"/>
    <col min="2311" max="2311" width="12.33203125" style="1" customWidth="1"/>
    <col min="2312" max="2312" width="11.21875" style="1" customWidth="1"/>
    <col min="2313" max="2314" width="12.77734375" style="1" customWidth="1"/>
    <col min="2315" max="2315" width="8.88671875" style="1"/>
    <col min="2316" max="2316" width="11.21875" style="1" customWidth="1"/>
    <col min="2317" max="2317" width="13.44140625" style="1" customWidth="1"/>
    <col min="2318" max="2318" width="12.21875" style="1" customWidth="1"/>
    <col min="2319" max="2319" width="12.33203125" style="1" customWidth="1"/>
    <col min="2320" max="2558" width="8.88671875" style="1"/>
    <col min="2559" max="2559" width="10.77734375" style="1" customWidth="1"/>
    <col min="2560" max="2560" width="10.44140625" style="1" customWidth="1"/>
    <col min="2561" max="2561" width="12" style="1" customWidth="1"/>
    <col min="2562" max="2562" width="13.77734375" style="1" customWidth="1"/>
    <col min="2563" max="2564" width="8.88671875" style="1"/>
    <col min="2565" max="2565" width="10.33203125" style="1" customWidth="1"/>
    <col min="2566" max="2566" width="11.21875" style="1" customWidth="1"/>
    <col min="2567" max="2567" width="12.33203125" style="1" customWidth="1"/>
    <col min="2568" max="2568" width="11.21875" style="1" customWidth="1"/>
    <col min="2569" max="2570" width="12.77734375" style="1" customWidth="1"/>
    <col min="2571" max="2571" width="8.88671875" style="1"/>
    <col min="2572" max="2572" width="11.21875" style="1" customWidth="1"/>
    <col min="2573" max="2573" width="13.44140625" style="1" customWidth="1"/>
    <col min="2574" max="2574" width="12.21875" style="1" customWidth="1"/>
    <col min="2575" max="2575" width="12.33203125" style="1" customWidth="1"/>
    <col min="2576" max="2814" width="8.88671875" style="1"/>
    <col min="2815" max="2815" width="10.77734375" style="1" customWidth="1"/>
    <col min="2816" max="2816" width="10.44140625" style="1" customWidth="1"/>
    <col min="2817" max="2817" width="12" style="1" customWidth="1"/>
    <col min="2818" max="2818" width="13.77734375" style="1" customWidth="1"/>
    <col min="2819" max="2820" width="8.88671875" style="1"/>
    <col min="2821" max="2821" width="10.33203125" style="1" customWidth="1"/>
    <col min="2822" max="2822" width="11.21875" style="1" customWidth="1"/>
    <col min="2823" max="2823" width="12.33203125" style="1" customWidth="1"/>
    <col min="2824" max="2824" width="11.21875" style="1" customWidth="1"/>
    <col min="2825" max="2826" width="12.77734375" style="1" customWidth="1"/>
    <col min="2827" max="2827" width="8.88671875" style="1"/>
    <col min="2828" max="2828" width="11.21875" style="1" customWidth="1"/>
    <col min="2829" max="2829" width="13.44140625" style="1" customWidth="1"/>
    <col min="2830" max="2830" width="12.21875" style="1" customWidth="1"/>
    <col min="2831" max="2831" width="12.33203125" style="1" customWidth="1"/>
    <col min="2832" max="3070" width="8.88671875" style="1"/>
    <col min="3071" max="3071" width="10.77734375" style="1" customWidth="1"/>
    <col min="3072" max="3072" width="10.44140625" style="1" customWidth="1"/>
    <col min="3073" max="3073" width="12" style="1" customWidth="1"/>
    <col min="3074" max="3074" width="13.77734375" style="1" customWidth="1"/>
    <col min="3075" max="3076" width="8.88671875" style="1"/>
    <col min="3077" max="3077" width="10.33203125" style="1" customWidth="1"/>
    <col min="3078" max="3078" width="11.21875" style="1" customWidth="1"/>
    <col min="3079" max="3079" width="12.33203125" style="1" customWidth="1"/>
    <col min="3080" max="3080" width="11.21875" style="1" customWidth="1"/>
    <col min="3081" max="3082" width="12.77734375" style="1" customWidth="1"/>
    <col min="3083" max="3083" width="8.88671875" style="1"/>
    <col min="3084" max="3084" width="11.21875" style="1" customWidth="1"/>
    <col min="3085" max="3085" width="13.44140625" style="1" customWidth="1"/>
    <col min="3086" max="3086" width="12.21875" style="1" customWidth="1"/>
    <col min="3087" max="3087" width="12.33203125" style="1" customWidth="1"/>
    <col min="3088" max="3326" width="8.88671875" style="1"/>
    <col min="3327" max="3327" width="10.77734375" style="1" customWidth="1"/>
    <col min="3328" max="3328" width="10.44140625" style="1" customWidth="1"/>
    <col min="3329" max="3329" width="12" style="1" customWidth="1"/>
    <col min="3330" max="3330" width="13.77734375" style="1" customWidth="1"/>
    <col min="3331" max="3332" width="8.88671875" style="1"/>
    <col min="3333" max="3333" width="10.33203125" style="1" customWidth="1"/>
    <col min="3334" max="3334" width="11.21875" style="1" customWidth="1"/>
    <col min="3335" max="3335" width="12.33203125" style="1" customWidth="1"/>
    <col min="3336" max="3336" width="11.21875" style="1" customWidth="1"/>
    <col min="3337" max="3338" width="12.77734375" style="1" customWidth="1"/>
    <col min="3339" max="3339" width="8.88671875" style="1"/>
    <col min="3340" max="3340" width="11.21875" style="1" customWidth="1"/>
    <col min="3341" max="3341" width="13.44140625" style="1" customWidth="1"/>
    <col min="3342" max="3342" width="12.21875" style="1" customWidth="1"/>
    <col min="3343" max="3343" width="12.33203125" style="1" customWidth="1"/>
    <col min="3344" max="3582" width="8.88671875" style="1"/>
    <col min="3583" max="3583" width="10.77734375" style="1" customWidth="1"/>
    <col min="3584" max="3584" width="10.44140625" style="1" customWidth="1"/>
    <col min="3585" max="3585" width="12" style="1" customWidth="1"/>
    <col min="3586" max="3586" width="13.77734375" style="1" customWidth="1"/>
    <col min="3587" max="3588" width="8.88671875" style="1"/>
    <col min="3589" max="3589" width="10.33203125" style="1" customWidth="1"/>
    <col min="3590" max="3590" width="11.21875" style="1" customWidth="1"/>
    <col min="3591" max="3591" width="12.33203125" style="1" customWidth="1"/>
    <col min="3592" max="3592" width="11.21875" style="1" customWidth="1"/>
    <col min="3593" max="3594" width="12.77734375" style="1" customWidth="1"/>
    <col min="3595" max="3595" width="8.88671875" style="1"/>
    <col min="3596" max="3596" width="11.21875" style="1" customWidth="1"/>
    <col min="3597" max="3597" width="13.44140625" style="1" customWidth="1"/>
    <col min="3598" max="3598" width="12.21875" style="1" customWidth="1"/>
    <col min="3599" max="3599" width="12.33203125" style="1" customWidth="1"/>
    <col min="3600" max="3838" width="8.88671875" style="1"/>
    <col min="3839" max="3839" width="10.77734375" style="1" customWidth="1"/>
    <col min="3840" max="3840" width="10.44140625" style="1" customWidth="1"/>
    <col min="3841" max="3841" width="12" style="1" customWidth="1"/>
    <col min="3842" max="3842" width="13.77734375" style="1" customWidth="1"/>
    <col min="3843" max="3844" width="8.88671875" style="1"/>
    <col min="3845" max="3845" width="10.33203125" style="1" customWidth="1"/>
    <col min="3846" max="3846" width="11.21875" style="1" customWidth="1"/>
    <col min="3847" max="3847" width="12.33203125" style="1" customWidth="1"/>
    <col min="3848" max="3848" width="11.21875" style="1" customWidth="1"/>
    <col min="3849" max="3850" width="12.77734375" style="1" customWidth="1"/>
    <col min="3851" max="3851" width="8.88671875" style="1"/>
    <col min="3852" max="3852" width="11.21875" style="1" customWidth="1"/>
    <col min="3853" max="3853" width="13.44140625" style="1" customWidth="1"/>
    <col min="3854" max="3854" width="12.21875" style="1" customWidth="1"/>
    <col min="3855" max="3855" width="12.33203125" style="1" customWidth="1"/>
    <col min="3856" max="4094" width="8.88671875" style="1"/>
    <col min="4095" max="4095" width="10.77734375" style="1" customWidth="1"/>
    <col min="4096" max="4096" width="10.44140625" style="1" customWidth="1"/>
    <col min="4097" max="4097" width="12" style="1" customWidth="1"/>
    <col min="4098" max="4098" width="13.77734375" style="1" customWidth="1"/>
    <col min="4099" max="4100" width="8.88671875" style="1"/>
    <col min="4101" max="4101" width="10.33203125" style="1" customWidth="1"/>
    <col min="4102" max="4102" width="11.21875" style="1" customWidth="1"/>
    <col min="4103" max="4103" width="12.33203125" style="1" customWidth="1"/>
    <col min="4104" max="4104" width="11.21875" style="1" customWidth="1"/>
    <col min="4105" max="4106" width="12.77734375" style="1" customWidth="1"/>
    <col min="4107" max="4107" width="8.88671875" style="1"/>
    <col min="4108" max="4108" width="11.21875" style="1" customWidth="1"/>
    <col min="4109" max="4109" width="13.44140625" style="1" customWidth="1"/>
    <col min="4110" max="4110" width="12.21875" style="1" customWidth="1"/>
    <col min="4111" max="4111" width="12.33203125" style="1" customWidth="1"/>
    <col min="4112" max="4350" width="8.88671875" style="1"/>
    <col min="4351" max="4351" width="10.77734375" style="1" customWidth="1"/>
    <col min="4352" max="4352" width="10.44140625" style="1" customWidth="1"/>
    <col min="4353" max="4353" width="12" style="1" customWidth="1"/>
    <col min="4354" max="4354" width="13.77734375" style="1" customWidth="1"/>
    <col min="4355" max="4356" width="8.88671875" style="1"/>
    <col min="4357" max="4357" width="10.33203125" style="1" customWidth="1"/>
    <col min="4358" max="4358" width="11.21875" style="1" customWidth="1"/>
    <col min="4359" max="4359" width="12.33203125" style="1" customWidth="1"/>
    <col min="4360" max="4360" width="11.21875" style="1" customWidth="1"/>
    <col min="4361" max="4362" width="12.77734375" style="1" customWidth="1"/>
    <col min="4363" max="4363" width="8.88671875" style="1"/>
    <col min="4364" max="4364" width="11.21875" style="1" customWidth="1"/>
    <col min="4365" max="4365" width="13.44140625" style="1" customWidth="1"/>
    <col min="4366" max="4366" width="12.21875" style="1" customWidth="1"/>
    <col min="4367" max="4367" width="12.33203125" style="1" customWidth="1"/>
    <col min="4368" max="4606" width="8.88671875" style="1"/>
    <col min="4607" max="4607" width="10.77734375" style="1" customWidth="1"/>
    <col min="4608" max="4608" width="10.44140625" style="1" customWidth="1"/>
    <col min="4609" max="4609" width="12" style="1" customWidth="1"/>
    <col min="4610" max="4610" width="13.77734375" style="1" customWidth="1"/>
    <col min="4611" max="4612" width="8.88671875" style="1"/>
    <col min="4613" max="4613" width="10.33203125" style="1" customWidth="1"/>
    <col min="4614" max="4614" width="11.21875" style="1" customWidth="1"/>
    <col min="4615" max="4615" width="12.33203125" style="1" customWidth="1"/>
    <col min="4616" max="4616" width="11.21875" style="1" customWidth="1"/>
    <col min="4617" max="4618" width="12.77734375" style="1" customWidth="1"/>
    <col min="4619" max="4619" width="8.88671875" style="1"/>
    <col min="4620" max="4620" width="11.21875" style="1" customWidth="1"/>
    <col min="4621" max="4621" width="13.44140625" style="1" customWidth="1"/>
    <col min="4622" max="4622" width="12.21875" style="1" customWidth="1"/>
    <col min="4623" max="4623" width="12.33203125" style="1" customWidth="1"/>
    <col min="4624" max="4862" width="8.88671875" style="1"/>
    <col min="4863" max="4863" width="10.77734375" style="1" customWidth="1"/>
    <col min="4864" max="4864" width="10.44140625" style="1" customWidth="1"/>
    <col min="4865" max="4865" width="12" style="1" customWidth="1"/>
    <col min="4866" max="4866" width="13.77734375" style="1" customWidth="1"/>
    <col min="4867" max="4868" width="8.88671875" style="1"/>
    <col min="4869" max="4869" width="10.33203125" style="1" customWidth="1"/>
    <col min="4870" max="4870" width="11.21875" style="1" customWidth="1"/>
    <col min="4871" max="4871" width="12.33203125" style="1" customWidth="1"/>
    <col min="4872" max="4872" width="11.21875" style="1" customWidth="1"/>
    <col min="4873" max="4874" width="12.77734375" style="1" customWidth="1"/>
    <col min="4875" max="4875" width="8.88671875" style="1"/>
    <col min="4876" max="4876" width="11.21875" style="1" customWidth="1"/>
    <col min="4877" max="4877" width="13.44140625" style="1" customWidth="1"/>
    <col min="4878" max="4878" width="12.21875" style="1" customWidth="1"/>
    <col min="4879" max="4879" width="12.33203125" style="1" customWidth="1"/>
    <col min="4880" max="5118" width="8.88671875" style="1"/>
    <col min="5119" max="5119" width="10.77734375" style="1" customWidth="1"/>
    <col min="5120" max="5120" width="10.44140625" style="1" customWidth="1"/>
    <col min="5121" max="5121" width="12" style="1" customWidth="1"/>
    <col min="5122" max="5122" width="13.77734375" style="1" customWidth="1"/>
    <col min="5123" max="5124" width="8.88671875" style="1"/>
    <col min="5125" max="5125" width="10.33203125" style="1" customWidth="1"/>
    <col min="5126" max="5126" width="11.21875" style="1" customWidth="1"/>
    <col min="5127" max="5127" width="12.33203125" style="1" customWidth="1"/>
    <col min="5128" max="5128" width="11.21875" style="1" customWidth="1"/>
    <col min="5129" max="5130" width="12.77734375" style="1" customWidth="1"/>
    <col min="5131" max="5131" width="8.88671875" style="1"/>
    <col min="5132" max="5132" width="11.21875" style="1" customWidth="1"/>
    <col min="5133" max="5133" width="13.44140625" style="1" customWidth="1"/>
    <col min="5134" max="5134" width="12.21875" style="1" customWidth="1"/>
    <col min="5135" max="5135" width="12.33203125" style="1" customWidth="1"/>
    <col min="5136" max="5374" width="8.88671875" style="1"/>
    <col min="5375" max="5375" width="10.77734375" style="1" customWidth="1"/>
    <col min="5376" max="5376" width="10.44140625" style="1" customWidth="1"/>
    <col min="5377" max="5377" width="12" style="1" customWidth="1"/>
    <col min="5378" max="5378" width="13.77734375" style="1" customWidth="1"/>
    <col min="5379" max="5380" width="8.88671875" style="1"/>
    <col min="5381" max="5381" width="10.33203125" style="1" customWidth="1"/>
    <col min="5382" max="5382" width="11.21875" style="1" customWidth="1"/>
    <col min="5383" max="5383" width="12.33203125" style="1" customWidth="1"/>
    <col min="5384" max="5384" width="11.21875" style="1" customWidth="1"/>
    <col min="5385" max="5386" width="12.77734375" style="1" customWidth="1"/>
    <col min="5387" max="5387" width="8.88671875" style="1"/>
    <col min="5388" max="5388" width="11.21875" style="1" customWidth="1"/>
    <col min="5389" max="5389" width="13.44140625" style="1" customWidth="1"/>
    <col min="5390" max="5390" width="12.21875" style="1" customWidth="1"/>
    <col min="5391" max="5391" width="12.33203125" style="1" customWidth="1"/>
    <col min="5392" max="5630" width="8.88671875" style="1"/>
    <col min="5631" max="5631" width="10.77734375" style="1" customWidth="1"/>
    <col min="5632" max="5632" width="10.44140625" style="1" customWidth="1"/>
    <col min="5633" max="5633" width="12" style="1" customWidth="1"/>
    <col min="5634" max="5634" width="13.77734375" style="1" customWidth="1"/>
    <col min="5635" max="5636" width="8.88671875" style="1"/>
    <col min="5637" max="5637" width="10.33203125" style="1" customWidth="1"/>
    <col min="5638" max="5638" width="11.21875" style="1" customWidth="1"/>
    <col min="5639" max="5639" width="12.33203125" style="1" customWidth="1"/>
    <col min="5640" max="5640" width="11.21875" style="1" customWidth="1"/>
    <col min="5641" max="5642" width="12.77734375" style="1" customWidth="1"/>
    <col min="5643" max="5643" width="8.88671875" style="1"/>
    <col min="5644" max="5644" width="11.21875" style="1" customWidth="1"/>
    <col min="5645" max="5645" width="13.44140625" style="1" customWidth="1"/>
    <col min="5646" max="5646" width="12.21875" style="1" customWidth="1"/>
    <col min="5647" max="5647" width="12.33203125" style="1" customWidth="1"/>
    <col min="5648" max="5886" width="8.88671875" style="1"/>
    <col min="5887" max="5887" width="10.77734375" style="1" customWidth="1"/>
    <col min="5888" max="5888" width="10.44140625" style="1" customWidth="1"/>
    <col min="5889" max="5889" width="12" style="1" customWidth="1"/>
    <col min="5890" max="5890" width="13.77734375" style="1" customWidth="1"/>
    <col min="5891" max="5892" width="8.88671875" style="1"/>
    <col min="5893" max="5893" width="10.33203125" style="1" customWidth="1"/>
    <col min="5894" max="5894" width="11.21875" style="1" customWidth="1"/>
    <col min="5895" max="5895" width="12.33203125" style="1" customWidth="1"/>
    <col min="5896" max="5896" width="11.21875" style="1" customWidth="1"/>
    <col min="5897" max="5898" width="12.77734375" style="1" customWidth="1"/>
    <col min="5899" max="5899" width="8.88671875" style="1"/>
    <col min="5900" max="5900" width="11.21875" style="1" customWidth="1"/>
    <col min="5901" max="5901" width="13.44140625" style="1" customWidth="1"/>
    <col min="5902" max="5902" width="12.21875" style="1" customWidth="1"/>
    <col min="5903" max="5903" width="12.33203125" style="1" customWidth="1"/>
    <col min="5904" max="6142" width="8.88671875" style="1"/>
    <col min="6143" max="6143" width="10.77734375" style="1" customWidth="1"/>
    <col min="6144" max="6144" width="10.44140625" style="1" customWidth="1"/>
    <col min="6145" max="6145" width="12" style="1" customWidth="1"/>
    <col min="6146" max="6146" width="13.77734375" style="1" customWidth="1"/>
    <col min="6147" max="6148" width="8.88671875" style="1"/>
    <col min="6149" max="6149" width="10.33203125" style="1" customWidth="1"/>
    <col min="6150" max="6150" width="11.21875" style="1" customWidth="1"/>
    <col min="6151" max="6151" width="12.33203125" style="1" customWidth="1"/>
    <col min="6152" max="6152" width="11.21875" style="1" customWidth="1"/>
    <col min="6153" max="6154" width="12.77734375" style="1" customWidth="1"/>
    <col min="6155" max="6155" width="8.88671875" style="1"/>
    <col min="6156" max="6156" width="11.21875" style="1" customWidth="1"/>
    <col min="6157" max="6157" width="13.44140625" style="1" customWidth="1"/>
    <col min="6158" max="6158" width="12.21875" style="1" customWidth="1"/>
    <col min="6159" max="6159" width="12.33203125" style="1" customWidth="1"/>
    <col min="6160" max="6398" width="8.88671875" style="1"/>
    <col min="6399" max="6399" width="10.77734375" style="1" customWidth="1"/>
    <col min="6400" max="6400" width="10.44140625" style="1" customWidth="1"/>
    <col min="6401" max="6401" width="12" style="1" customWidth="1"/>
    <col min="6402" max="6402" width="13.77734375" style="1" customWidth="1"/>
    <col min="6403" max="6404" width="8.88671875" style="1"/>
    <col min="6405" max="6405" width="10.33203125" style="1" customWidth="1"/>
    <col min="6406" max="6406" width="11.21875" style="1" customWidth="1"/>
    <col min="6407" max="6407" width="12.33203125" style="1" customWidth="1"/>
    <col min="6408" max="6408" width="11.21875" style="1" customWidth="1"/>
    <col min="6409" max="6410" width="12.77734375" style="1" customWidth="1"/>
    <col min="6411" max="6411" width="8.88671875" style="1"/>
    <col min="6412" max="6412" width="11.21875" style="1" customWidth="1"/>
    <col min="6413" max="6413" width="13.44140625" style="1" customWidth="1"/>
    <col min="6414" max="6414" width="12.21875" style="1" customWidth="1"/>
    <col min="6415" max="6415" width="12.33203125" style="1" customWidth="1"/>
    <col min="6416" max="6654" width="8.88671875" style="1"/>
    <col min="6655" max="6655" width="10.77734375" style="1" customWidth="1"/>
    <col min="6656" max="6656" width="10.44140625" style="1" customWidth="1"/>
    <col min="6657" max="6657" width="12" style="1" customWidth="1"/>
    <col min="6658" max="6658" width="13.77734375" style="1" customWidth="1"/>
    <col min="6659" max="6660" width="8.88671875" style="1"/>
    <col min="6661" max="6661" width="10.33203125" style="1" customWidth="1"/>
    <col min="6662" max="6662" width="11.21875" style="1" customWidth="1"/>
    <col min="6663" max="6663" width="12.33203125" style="1" customWidth="1"/>
    <col min="6664" max="6664" width="11.21875" style="1" customWidth="1"/>
    <col min="6665" max="6666" width="12.77734375" style="1" customWidth="1"/>
    <col min="6667" max="6667" width="8.88671875" style="1"/>
    <col min="6668" max="6668" width="11.21875" style="1" customWidth="1"/>
    <col min="6669" max="6669" width="13.44140625" style="1" customWidth="1"/>
    <col min="6670" max="6670" width="12.21875" style="1" customWidth="1"/>
    <col min="6671" max="6671" width="12.33203125" style="1" customWidth="1"/>
    <col min="6672" max="6910" width="8.88671875" style="1"/>
    <col min="6911" max="6911" width="10.77734375" style="1" customWidth="1"/>
    <col min="6912" max="6912" width="10.44140625" style="1" customWidth="1"/>
    <col min="6913" max="6913" width="12" style="1" customWidth="1"/>
    <col min="6914" max="6914" width="13.77734375" style="1" customWidth="1"/>
    <col min="6915" max="6916" width="8.88671875" style="1"/>
    <col min="6917" max="6917" width="10.33203125" style="1" customWidth="1"/>
    <col min="6918" max="6918" width="11.21875" style="1" customWidth="1"/>
    <col min="6919" max="6919" width="12.33203125" style="1" customWidth="1"/>
    <col min="6920" max="6920" width="11.21875" style="1" customWidth="1"/>
    <col min="6921" max="6922" width="12.77734375" style="1" customWidth="1"/>
    <col min="6923" max="6923" width="8.88671875" style="1"/>
    <col min="6924" max="6924" width="11.21875" style="1" customWidth="1"/>
    <col min="6925" max="6925" width="13.44140625" style="1" customWidth="1"/>
    <col min="6926" max="6926" width="12.21875" style="1" customWidth="1"/>
    <col min="6927" max="6927" width="12.33203125" style="1" customWidth="1"/>
    <col min="6928" max="7166" width="8.88671875" style="1"/>
    <col min="7167" max="7167" width="10.77734375" style="1" customWidth="1"/>
    <col min="7168" max="7168" width="10.44140625" style="1" customWidth="1"/>
    <col min="7169" max="7169" width="12" style="1" customWidth="1"/>
    <col min="7170" max="7170" width="13.77734375" style="1" customWidth="1"/>
    <col min="7171" max="7172" width="8.88671875" style="1"/>
    <col min="7173" max="7173" width="10.33203125" style="1" customWidth="1"/>
    <col min="7174" max="7174" width="11.21875" style="1" customWidth="1"/>
    <col min="7175" max="7175" width="12.33203125" style="1" customWidth="1"/>
    <col min="7176" max="7176" width="11.21875" style="1" customWidth="1"/>
    <col min="7177" max="7178" width="12.77734375" style="1" customWidth="1"/>
    <col min="7179" max="7179" width="8.88671875" style="1"/>
    <col min="7180" max="7180" width="11.21875" style="1" customWidth="1"/>
    <col min="7181" max="7181" width="13.44140625" style="1" customWidth="1"/>
    <col min="7182" max="7182" width="12.21875" style="1" customWidth="1"/>
    <col min="7183" max="7183" width="12.33203125" style="1" customWidth="1"/>
    <col min="7184" max="7422" width="8.88671875" style="1"/>
    <col min="7423" max="7423" width="10.77734375" style="1" customWidth="1"/>
    <col min="7424" max="7424" width="10.44140625" style="1" customWidth="1"/>
    <col min="7425" max="7425" width="12" style="1" customWidth="1"/>
    <col min="7426" max="7426" width="13.77734375" style="1" customWidth="1"/>
    <col min="7427" max="7428" width="8.88671875" style="1"/>
    <col min="7429" max="7429" width="10.33203125" style="1" customWidth="1"/>
    <col min="7430" max="7430" width="11.21875" style="1" customWidth="1"/>
    <col min="7431" max="7431" width="12.33203125" style="1" customWidth="1"/>
    <col min="7432" max="7432" width="11.21875" style="1" customWidth="1"/>
    <col min="7433" max="7434" width="12.77734375" style="1" customWidth="1"/>
    <col min="7435" max="7435" width="8.88671875" style="1"/>
    <col min="7436" max="7436" width="11.21875" style="1" customWidth="1"/>
    <col min="7437" max="7437" width="13.44140625" style="1" customWidth="1"/>
    <col min="7438" max="7438" width="12.21875" style="1" customWidth="1"/>
    <col min="7439" max="7439" width="12.33203125" style="1" customWidth="1"/>
    <col min="7440" max="7678" width="8.88671875" style="1"/>
    <col min="7679" max="7679" width="10.77734375" style="1" customWidth="1"/>
    <col min="7680" max="7680" width="10.44140625" style="1" customWidth="1"/>
    <col min="7681" max="7681" width="12" style="1" customWidth="1"/>
    <col min="7682" max="7682" width="13.77734375" style="1" customWidth="1"/>
    <col min="7683" max="7684" width="8.88671875" style="1"/>
    <col min="7685" max="7685" width="10.33203125" style="1" customWidth="1"/>
    <col min="7686" max="7686" width="11.21875" style="1" customWidth="1"/>
    <col min="7687" max="7687" width="12.33203125" style="1" customWidth="1"/>
    <col min="7688" max="7688" width="11.21875" style="1" customWidth="1"/>
    <col min="7689" max="7690" width="12.77734375" style="1" customWidth="1"/>
    <col min="7691" max="7691" width="8.88671875" style="1"/>
    <col min="7692" max="7692" width="11.21875" style="1" customWidth="1"/>
    <col min="7693" max="7693" width="13.44140625" style="1" customWidth="1"/>
    <col min="7694" max="7694" width="12.21875" style="1" customWidth="1"/>
    <col min="7695" max="7695" width="12.33203125" style="1" customWidth="1"/>
    <col min="7696" max="7934" width="8.88671875" style="1"/>
    <col min="7935" max="7935" width="10.77734375" style="1" customWidth="1"/>
    <col min="7936" max="7936" width="10.44140625" style="1" customWidth="1"/>
    <col min="7937" max="7937" width="12" style="1" customWidth="1"/>
    <col min="7938" max="7938" width="13.77734375" style="1" customWidth="1"/>
    <col min="7939" max="7940" width="8.88671875" style="1"/>
    <col min="7941" max="7941" width="10.33203125" style="1" customWidth="1"/>
    <col min="7942" max="7942" width="11.21875" style="1" customWidth="1"/>
    <col min="7943" max="7943" width="12.33203125" style="1" customWidth="1"/>
    <col min="7944" max="7944" width="11.21875" style="1" customWidth="1"/>
    <col min="7945" max="7946" width="12.77734375" style="1" customWidth="1"/>
    <col min="7947" max="7947" width="8.88671875" style="1"/>
    <col min="7948" max="7948" width="11.21875" style="1" customWidth="1"/>
    <col min="7949" max="7949" width="13.44140625" style="1" customWidth="1"/>
    <col min="7950" max="7950" width="12.21875" style="1" customWidth="1"/>
    <col min="7951" max="7951" width="12.33203125" style="1" customWidth="1"/>
    <col min="7952" max="8190" width="8.88671875" style="1"/>
    <col min="8191" max="8191" width="10.77734375" style="1" customWidth="1"/>
    <col min="8192" max="8192" width="10.44140625" style="1" customWidth="1"/>
    <col min="8193" max="8193" width="12" style="1" customWidth="1"/>
    <col min="8194" max="8194" width="13.77734375" style="1" customWidth="1"/>
    <col min="8195" max="8196" width="8.88671875" style="1"/>
    <col min="8197" max="8197" width="10.33203125" style="1" customWidth="1"/>
    <col min="8198" max="8198" width="11.21875" style="1" customWidth="1"/>
    <col min="8199" max="8199" width="12.33203125" style="1" customWidth="1"/>
    <col min="8200" max="8200" width="11.21875" style="1" customWidth="1"/>
    <col min="8201" max="8202" width="12.77734375" style="1" customWidth="1"/>
    <col min="8203" max="8203" width="8.88671875" style="1"/>
    <col min="8204" max="8204" width="11.21875" style="1" customWidth="1"/>
    <col min="8205" max="8205" width="13.44140625" style="1" customWidth="1"/>
    <col min="8206" max="8206" width="12.21875" style="1" customWidth="1"/>
    <col min="8207" max="8207" width="12.33203125" style="1" customWidth="1"/>
    <col min="8208" max="8446" width="8.88671875" style="1"/>
    <col min="8447" max="8447" width="10.77734375" style="1" customWidth="1"/>
    <col min="8448" max="8448" width="10.44140625" style="1" customWidth="1"/>
    <col min="8449" max="8449" width="12" style="1" customWidth="1"/>
    <col min="8450" max="8450" width="13.77734375" style="1" customWidth="1"/>
    <col min="8451" max="8452" width="8.88671875" style="1"/>
    <col min="8453" max="8453" width="10.33203125" style="1" customWidth="1"/>
    <col min="8454" max="8454" width="11.21875" style="1" customWidth="1"/>
    <col min="8455" max="8455" width="12.33203125" style="1" customWidth="1"/>
    <col min="8456" max="8456" width="11.21875" style="1" customWidth="1"/>
    <col min="8457" max="8458" width="12.77734375" style="1" customWidth="1"/>
    <col min="8459" max="8459" width="8.88671875" style="1"/>
    <col min="8460" max="8460" width="11.21875" style="1" customWidth="1"/>
    <col min="8461" max="8461" width="13.44140625" style="1" customWidth="1"/>
    <col min="8462" max="8462" width="12.21875" style="1" customWidth="1"/>
    <col min="8463" max="8463" width="12.33203125" style="1" customWidth="1"/>
    <col min="8464" max="8702" width="8.88671875" style="1"/>
    <col min="8703" max="8703" width="10.77734375" style="1" customWidth="1"/>
    <col min="8704" max="8704" width="10.44140625" style="1" customWidth="1"/>
    <col min="8705" max="8705" width="12" style="1" customWidth="1"/>
    <col min="8706" max="8706" width="13.77734375" style="1" customWidth="1"/>
    <col min="8707" max="8708" width="8.88671875" style="1"/>
    <col min="8709" max="8709" width="10.33203125" style="1" customWidth="1"/>
    <col min="8710" max="8710" width="11.21875" style="1" customWidth="1"/>
    <col min="8711" max="8711" width="12.33203125" style="1" customWidth="1"/>
    <col min="8712" max="8712" width="11.21875" style="1" customWidth="1"/>
    <col min="8713" max="8714" width="12.77734375" style="1" customWidth="1"/>
    <col min="8715" max="8715" width="8.88671875" style="1"/>
    <col min="8716" max="8716" width="11.21875" style="1" customWidth="1"/>
    <col min="8717" max="8717" width="13.44140625" style="1" customWidth="1"/>
    <col min="8718" max="8718" width="12.21875" style="1" customWidth="1"/>
    <col min="8719" max="8719" width="12.33203125" style="1" customWidth="1"/>
    <col min="8720" max="8958" width="8.88671875" style="1"/>
    <col min="8959" max="8959" width="10.77734375" style="1" customWidth="1"/>
    <col min="8960" max="8960" width="10.44140625" style="1" customWidth="1"/>
    <col min="8961" max="8961" width="12" style="1" customWidth="1"/>
    <col min="8962" max="8962" width="13.77734375" style="1" customWidth="1"/>
    <col min="8963" max="8964" width="8.88671875" style="1"/>
    <col min="8965" max="8965" width="10.33203125" style="1" customWidth="1"/>
    <col min="8966" max="8966" width="11.21875" style="1" customWidth="1"/>
    <col min="8967" max="8967" width="12.33203125" style="1" customWidth="1"/>
    <col min="8968" max="8968" width="11.21875" style="1" customWidth="1"/>
    <col min="8969" max="8970" width="12.77734375" style="1" customWidth="1"/>
    <col min="8971" max="8971" width="8.88671875" style="1"/>
    <col min="8972" max="8972" width="11.21875" style="1" customWidth="1"/>
    <col min="8973" max="8973" width="13.44140625" style="1" customWidth="1"/>
    <col min="8974" max="8974" width="12.21875" style="1" customWidth="1"/>
    <col min="8975" max="8975" width="12.33203125" style="1" customWidth="1"/>
    <col min="8976" max="9214" width="8.88671875" style="1"/>
    <col min="9215" max="9215" width="10.77734375" style="1" customWidth="1"/>
    <col min="9216" max="9216" width="10.44140625" style="1" customWidth="1"/>
    <col min="9217" max="9217" width="12" style="1" customWidth="1"/>
    <col min="9218" max="9218" width="13.77734375" style="1" customWidth="1"/>
    <col min="9219" max="9220" width="8.88671875" style="1"/>
    <col min="9221" max="9221" width="10.33203125" style="1" customWidth="1"/>
    <col min="9222" max="9222" width="11.21875" style="1" customWidth="1"/>
    <col min="9223" max="9223" width="12.33203125" style="1" customWidth="1"/>
    <col min="9224" max="9224" width="11.21875" style="1" customWidth="1"/>
    <col min="9225" max="9226" width="12.77734375" style="1" customWidth="1"/>
    <col min="9227" max="9227" width="8.88671875" style="1"/>
    <col min="9228" max="9228" width="11.21875" style="1" customWidth="1"/>
    <col min="9229" max="9229" width="13.44140625" style="1" customWidth="1"/>
    <col min="9230" max="9230" width="12.21875" style="1" customWidth="1"/>
    <col min="9231" max="9231" width="12.33203125" style="1" customWidth="1"/>
    <col min="9232" max="9470" width="8.88671875" style="1"/>
    <col min="9471" max="9471" width="10.77734375" style="1" customWidth="1"/>
    <col min="9472" max="9472" width="10.44140625" style="1" customWidth="1"/>
    <col min="9473" max="9473" width="12" style="1" customWidth="1"/>
    <col min="9474" max="9474" width="13.77734375" style="1" customWidth="1"/>
    <col min="9475" max="9476" width="8.88671875" style="1"/>
    <col min="9477" max="9477" width="10.33203125" style="1" customWidth="1"/>
    <col min="9478" max="9478" width="11.21875" style="1" customWidth="1"/>
    <col min="9479" max="9479" width="12.33203125" style="1" customWidth="1"/>
    <col min="9480" max="9480" width="11.21875" style="1" customWidth="1"/>
    <col min="9481" max="9482" width="12.77734375" style="1" customWidth="1"/>
    <col min="9483" max="9483" width="8.88671875" style="1"/>
    <col min="9484" max="9484" width="11.21875" style="1" customWidth="1"/>
    <col min="9485" max="9485" width="13.44140625" style="1" customWidth="1"/>
    <col min="9486" max="9486" width="12.21875" style="1" customWidth="1"/>
    <col min="9487" max="9487" width="12.33203125" style="1" customWidth="1"/>
    <col min="9488" max="9726" width="8.88671875" style="1"/>
    <col min="9727" max="9727" width="10.77734375" style="1" customWidth="1"/>
    <col min="9728" max="9728" width="10.44140625" style="1" customWidth="1"/>
    <col min="9729" max="9729" width="12" style="1" customWidth="1"/>
    <col min="9730" max="9730" width="13.77734375" style="1" customWidth="1"/>
    <col min="9731" max="9732" width="8.88671875" style="1"/>
    <col min="9733" max="9733" width="10.33203125" style="1" customWidth="1"/>
    <col min="9734" max="9734" width="11.21875" style="1" customWidth="1"/>
    <col min="9735" max="9735" width="12.33203125" style="1" customWidth="1"/>
    <col min="9736" max="9736" width="11.21875" style="1" customWidth="1"/>
    <col min="9737" max="9738" width="12.77734375" style="1" customWidth="1"/>
    <col min="9739" max="9739" width="8.88671875" style="1"/>
    <col min="9740" max="9740" width="11.21875" style="1" customWidth="1"/>
    <col min="9741" max="9741" width="13.44140625" style="1" customWidth="1"/>
    <col min="9742" max="9742" width="12.21875" style="1" customWidth="1"/>
    <col min="9743" max="9743" width="12.33203125" style="1" customWidth="1"/>
    <col min="9744" max="9982" width="8.88671875" style="1"/>
    <col min="9983" max="9983" width="10.77734375" style="1" customWidth="1"/>
    <col min="9984" max="9984" width="10.44140625" style="1" customWidth="1"/>
    <col min="9985" max="9985" width="12" style="1" customWidth="1"/>
    <col min="9986" max="9986" width="13.77734375" style="1" customWidth="1"/>
    <col min="9987" max="9988" width="8.88671875" style="1"/>
    <col min="9989" max="9989" width="10.33203125" style="1" customWidth="1"/>
    <col min="9990" max="9990" width="11.21875" style="1" customWidth="1"/>
    <col min="9991" max="9991" width="12.33203125" style="1" customWidth="1"/>
    <col min="9992" max="9992" width="11.21875" style="1" customWidth="1"/>
    <col min="9993" max="9994" width="12.77734375" style="1" customWidth="1"/>
    <col min="9995" max="9995" width="8.88671875" style="1"/>
    <col min="9996" max="9996" width="11.21875" style="1" customWidth="1"/>
    <col min="9997" max="9997" width="13.44140625" style="1" customWidth="1"/>
    <col min="9998" max="9998" width="12.21875" style="1" customWidth="1"/>
    <col min="9999" max="9999" width="12.33203125" style="1" customWidth="1"/>
    <col min="10000" max="10238" width="8.88671875" style="1"/>
    <col min="10239" max="10239" width="10.77734375" style="1" customWidth="1"/>
    <col min="10240" max="10240" width="10.44140625" style="1" customWidth="1"/>
    <col min="10241" max="10241" width="12" style="1" customWidth="1"/>
    <col min="10242" max="10242" width="13.77734375" style="1" customWidth="1"/>
    <col min="10243" max="10244" width="8.88671875" style="1"/>
    <col min="10245" max="10245" width="10.33203125" style="1" customWidth="1"/>
    <col min="10246" max="10246" width="11.21875" style="1" customWidth="1"/>
    <col min="10247" max="10247" width="12.33203125" style="1" customWidth="1"/>
    <col min="10248" max="10248" width="11.21875" style="1" customWidth="1"/>
    <col min="10249" max="10250" width="12.77734375" style="1" customWidth="1"/>
    <col min="10251" max="10251" width="8.88671875" style="1"/>
    <col min="10252" max="10252" width="11.21875" style="1" customWidth="1"/>
    <col min="10253" max="10253" width="13.44140625" style="1" customWidth="1"/>
    <col min="10254" max="10254" width="12.21875" style="1" customWidth="1"/>
    <col min="10255" max="10255" width="12.33203125" style="1" customWidth="1"/>
    <col min="10256" max="10494" width="8.88671875" style="1"/>
    <col min="10495" max="10495" width="10.77734375" style="1" customWidth="1"/>
    <col min="10496" max="10496" width="10.44140625" style="1" customWidth="1"/>
    <col min="10497" max="10497" width="12" style="1" customWidth="1"/>
    <col min="10498" max="10498" width="13.77734375" style="1" customWidth="1"/>
    <col min="10499" max="10500" width="8.88671875" style="1"/>
    <col min="10501" max="10501" width="10.33203125" style="1" customWidth="1"/>
    <col min="10502" max="10502" width="11.21875" style="1" customWidth="1"/>
    <col min="10503" max="10503" width="12.33203125" style="1" customWidth="1"/>
    <col min="10504" max="10504" width="11.21875" style="1" customWidth="1"/>
    <col min="10505" max="10506" width="12.77734375" style="1" customWidth="1"/>
    <col min="10507" max="10507" width="8.88671875" style="1"/>
    <col min="10508" max="10508" width="11.21875" style="1" customWidth="1"/>
    <col min="10509" max="10509" width="13.44140625" style="1" customWidth="1"/>
    <col min="10510" max="10510" width="12.21875" style="1" customWidth="1"/>
    <col min="10511" max="10511" width="12.33203125" style="1" customWidth="1"/>
    <col min="10512" max="10750" width="8.88671875" style="1"/>
    <col min="10751" max="10751" width="10.77734375" style="1" customWidth="1"/>
    <col min="10752" max="10752" width="10.44140625" style="1" customWidth="1"/>
    <col min="10753" max="10753" width="12" style="1" customWidth="1"/>
    <col min="10754" max="10754" width="13.77734375" style="1" customWidth="1"/>
    <col min="10755" max="10756" width="8.88671875" style="1"/>
    <col min="10757" max="10757" width="10.33203125" style="1" customWidth="1"/>
    <col min="10758" max="10758" width="11.21875" style="1" customWidth="1"/>
    <col min="10759" max="10759" width="12.33203125" style="1" customWidth="1"/>
    <col min="10760" max="10760" width="11.21875" style="1" customWidth="1"/>
    <col min="10761" max="10762" width="12.77734375" style="1" customWidth="1"/>
    <col min="10763" max="10763" width="8.88671875" style="1"/>
    <col min="10764" max="10764" width="11.21875" style="1" customWidth="1"/>
    <col min="10765" max="10765" width="13.44140625" style="1" customWidth="1"/>
    <col min="10766" max="10766" width="12.21875" style="1" customWidth="1"/>
    <col min="10767" max="10767" width="12.33203125" style="1" customWidth="1"/>
    <col min="10768" max="11006" width="8.88671875" style="1"/>
    <col min="11007" max="11007" width="10.77734375" style="1" customWidth="1"/>
    <col min="11008" max="11008" width="10.44140625" style="1" customWidth="1"/>
    <col min="11009" max="11009" width="12" style="1" customWidth="1"/>
    <col min="11010" max="11010" width="13.77734375" style="1" customWidth="1"/>
    <col min="11011" max="11012" width="8.88671875" style="1"/>
    <col min="11013" max="11013" width="10.33203125" style="1" customWidth="1"/>
    <col min="11014" max="11014" width="11.21875" style="1" customWidth="1"/>
    <col min="11015" max="11015" width="12.33203125" style="1" customWidth="1"/>
    <col min="11016" max="11016" width="11.21875" style="1" customWidth="1"/>
    <col min="11017" max="11018" width="12.77734375" style="1" customWidth="1"/>
    <col min="11019" max="11019" width="8.88671875" style="1"/>
    <col min="11020" max="11020" width="11.21875" style="1" customWidth="1"/>
    <col min="11021" max="11021" width="13.44140625" style="1" customWidth="1"/>
    <col min="11022" max="11022" width="12.21875" style="1" customWidth="1"/>
    <col min="11023" max="11023" width="12.33203125" style="1" customWidth="1"/>
    <col min="11024" max="11262" width="8.88671875" style="1"/>
    <col min="11263" max="11263" width="10.77734375" style="1" customWidth="1"/>
    <col min="11264" max="11264" width="10.44140625" style="1" customWidth="1"/>
    <col min="11265" max="11265" width="12" style="1" customWidth="1"/>
    <col min="11266" max="11266" width="13.77734375" style="1" customWidth="1"/>
    <col min="11267" max="11268" width="8.88671875" style="1"/>
    <col min="11269" max="11269" width="10.33203125" style="1" customWidth="1"/>
    <col min="11270" max="11270" width="11.21875" style="1" customWidth="1"/>
    <col min="11271" max="11271" width="12.33203125" style="1" customWidth="1"/>
    <col min="11272" max="11272" width="11.21875" style="1" customWidth="1"/>
    <col min="11273" max="11274" width="12.77734375" style="1" customWidth="1"/>
    <col min="11275" max="11275" width="8.88671875" style="1"/>
    <col min="11276" max="11276" width="11.21875" style="1" customWidth="1"/>
    <col min="11277" max="11277" width="13.44140625" style="1" customWidth="1"/>
    <col min="11278" max="11278" width="12.21875" style="1" customWidth="1"/>
    <col min="11279" max="11279" width="12.33203125" style="1" customWidth="1"/>
    <col min="11280" max="11518" width="8.88671875" style="1"/>
    <col min="11519" max="11519" width="10.77734375" style="1" customWidth="1"/>
    <col min="11520" max="11520" width="10.44140625" style="1" customWidth="1"/>
    <col min="11521" max="11521" width="12" style="1" customWidth="1"/>
    <col min="11522" max="11522" width="13.77734375" style="1" customWidth="1"/>
    <col min="11523" max="11524" width="8.88671875" style="1"/>
    <col min="11525" max="11525" width="10.33203125" style="1" customWidth="1"/>
    <col min="11526" max="11526" width="11.21875" style="1" customWidth="1"/>
    <col min="11527" max="11527" width="12.33203125" style="1" customWidth="1"/>
    <col min="11528" max="11528" width="11.21875" style="1" customWidth="1"/>
    <col min="11529" max="11530" width="12.77734375" style="1" customWidth="1"/>
    <col min="11531" max="11531" width="8.88671875" style="1"/>
    <col min="11532" max="11532" width="11.21875" style="1" customWidth="1"/>
    <col min="11533" max="11533" width="13.44140625" style="1" customWidth="1"/>
    <col min="11534" max="11534" width="12.21875" style="1" customWidth="1"/>
    <col min="11535" max="11535" width="12.33203125" style="1" customWidth="1"/>
    <col min="11536" max="11774" width="8.88671875" style="1"/>
    <col min="11775" max="11775" width="10.77734375" style="1" customWidth="1"/>
    <col min="11776" max="11776" width="10.44140625" style="1" customWidth="1"/>
    <col min="11777" max="11777" width="12" style="1" customWidth="1"/>
    <col min="11778" max="11778" width="13.77734375" style="1" customWidth="1"/>
    <col min="11779" max="11780" width="8.88671875" style="1"/>
    <col min="11781" max="11781" width="10.33203125" style="1" customWidth="1"/>
    <col min="11782" max="11782" width="11.21875" style="1" customWidth="1"/>
    <col min="11783" max="11783" width="12.33203125" style="1" customWidth="1"/>
    <col min="11784" max="11784" width="11.21875" style="1" customWidth="1"/>
    <col min="11785" max="11786" width="12.77734375" style="1" customWidth="1"/>
    <col min="11787" max="11787" width="8.88671875" style="1"/>
    <col min="11788" max="11788" width="11.21875" style="1" customWidth="1"/>
    <col min="11789" max="11789" width="13.44140625" style="1" customWidth="1"/>
    <col min="11790" max="11790" width="12.21875" style="1" customWidth="1"/>
    <col min="11791" max="11791" width="12.33203125" style="1" customWidth="1"/>
    <col min="11792" max="12030" width="8.88671875" style="1"/>
    <col min="12031" max="12031" width="10.77734375" style="1" customWidth="1"/>
    <col min="12032" max="12032" width="10.44140625" style="1" customWidth="1"/>
    <col min="12033" max="12033" width="12" style="1" customWidth="1"/>
    <col min="12034" max="12034" width="13.77734375" style="1" customWidth="1"/>
    <col min="12035" max="12036" width="8.88671875" style="1"/>
    <col min="12037" max="12037" width="10.33203125" style="1" customWidth="1"/>
    <col min="12038" max="12038" width="11.21875" style="1" customWidth="1"/>
    <col min="12039" max="12039" width="12.33203125" style="1" customWidth="1"/>
    <col min="12040" max="12040" width="11.21875" style="1" customWidth="1"/>
    <col min="12041" max="12042" width="12.77734375" style="1" customWidth="1"/>
    <col min="12043" max="12043" width="8.88671875" style="1"/>
    <col min="12044" max="12044" width="11.21875" style="1" customWidth="1"/>
    <col min="12045" max="12045" width="13.44140625" style="1" customWidth="1"/>
    <col min="12046" max="12046" width="12.21875" style="1" customWidth="1"/>
    <col min="12047" max="12047" width="12.33203125" style="1" customWidth="1"/>
    <col min="12048" max="12286" width="8.88671875" style="1"/>
    <col min="12287" max="12287" width="10.77734375" style="1" customWidth="1"/>
    <col min="12288" max="12288" width="10.44140625" style="1" customWidth="1"/>
    <col min="12289" max="12289" width="12" style="1" customWidth="1"/>
    <col min="12290" max="12290" width="13.77734375" style="1" customWidth="1"/>
    <col min="12291" max="12292" width="8.88671875" style="1"/>
    <col min="12293" max="12293" width="10.33203125" style="1" customWidth="1"/>
    <col min="12294" max="12294" width="11.21875" style="1" customWidth="1"/>
    <col min="12295" max="12295" width="12.33203125" style="1" customWidth="1"/>
    <col min="12296" max="12296" width="11.21875" style="1" customWidth="1"/>
    <col min="12297" max="12298" width="12.77734375" style="1" customWidth="1"/>
    <col min="12299" max="12299" width="8.88671875" style="1"/>
    <col min="12300" max="12300" width="11.21875" style="1" customWidth="1"/>
    <col min="12301" max="12301" width="13.44140625" style="1" customWidth="1"/>
    <col min="12302" max="12302" width="12.21875" style="1" customWidth="1"/>
    <col min="12303" max="12303" width="12.33203125" style="1" customWidth="1"/>
    <col min="12304" max="12542" width="8.88671875" style="1"/>
    <col min="12543" max="12543" width="10.77734375" style="1" customWidth="1"/>
    <col min="12544" max="12544" width="10.44140625" style="1" customWidth="1"/>
    <col min="12545" max="12545" width="12" style="1" customWidth="1"/>
    <col min="12546" max="12546" width="13.77734375" style="1" customWidth="1"/>
    <col min="12547" max="12548" width="8.88671875" style="1"/>
    <col min="12549" max="12549" width="10.33203125" style="1" customWidth="1"/>
    <col min="12550" max="12550" width="11.21875" style="1" customWidth="1"/>
    <col min="12551" max="12551" width="12.33203125" style="1" customWidth="1"/>
    <col min="12552" max="12552" width="11.21875" style="1" customWidth="1"/>
    <col min="12553" max="12554" width="12.77734375" style="1" customWidth="1"/>
    <col min="12555" max="12555" width="8.88671875" style="1"/>
    <col min="12556" max="12556" width="11.21875" style="1" customWidth="1"/>
    <col min="12557" max="12557" width="13.44140625" style="1" customWidth="1"/>
    <col min="12558" max="12558" width="12.21875" style="1" customWidth="1"/>
    <col min="12559" max="12559" width="12.33203125" style="1" customWidth="1"/>
    <col min="12560" max="12798" width="8.88671875" style="1"/>
    <col min="12799" max="12799" width="10.77734375" style="1" customWidth="1"/>
    <col min="12800" max="12800" width="10.44140625" style="1" customWidth="1"/>
    <col min="12801" max="12801" width="12" style="1" customWidth="1"/>
    <col min="12802" max="12802" width="13.77734375" style="1" customWidth="1"/>
    <col min="12803" max="12804" width="8.88671875" style="1"/>
    <col min="12805" max="12805" width="10.33203125" style="1" customWidth="1"/>
    <col min="12806" max="12806" width="11.21875" style="1" customWidth="1"/>
    <col min="12807" max="12807" width="12.33203125" style="1" customWidth="1"/>
    <col min="12808" max="12808" width="11.21875" style="1" customWidth="1"/>
    <col min="12809" max="12810" width="12.77734375" style="1" customWidth="1"/>
    <col min="12811" max="12811" width="8.88671875" style="1"/>
    <col min="12812" max="12812" width="11.21875" style="1" customWidth="1"/>
    <col min="12813" max="12813" width="13.44140625" style="1" customWidth="1"/>
    <col min="12814" max="12814" width="12.21875" style="1" customWidth="1"/>
    <col min="12815" max="12815" width="12.33203125" style="1" customWidth="1"/>
    <col min="12816" max="13054" width="8.88671875" style="1"/>
    <col min="13055" max="13055" width="10.77734375" style="1" customWidth="1"/>
    <col min="13056" max="13056" width="10.44140625" style="1" customWidth="1"/>
    <col min="13057" max="13057" width="12" style="1" customWidth="1"/>
    <col min="13058" max="13058" width="13.77734375" style="1" customWidth="1"/>
    <col min="13059" max="13060" width="8.88671875" style="1"/>
    <col min="13061" max="13061" width="10.33203125" style="1" customWidth="1"/>
    <col min="13062" max="13062" width="11.21875" style="1" customWidth="1"/>
    <col min="13063" max="13063" width="12.33203125" style="1" customWidth="1"/>
    <col min="13064" max="13064" width="11.21875" style="1" customWidth="1"/>
    <col min="13065" max="13066" width="12.77734375" style="1" customWidth="1"/>
    <col min="13067" max="13067" width="8.88671875" style="1"/>
    <col min="13068" max="13068" width="11.21875" style="1" customWidth="1"/>
    <col min="13069" max="13069" width="13.44140625" style="1" customWidth="1"/>
    <col min="13070" max="13070" width="12.21875" style="1" customWidth="1"/>
    <col min="13071" max="13071" width="12.33203125" style="1" customWidth="1"/>
    <col min="13072" max="13310" width="8.88671875" style="1"/>
    <col min="13311" max="13311" width="10.77734375" style="1" customWidth="1"/>
    <col min="13312" max="13312" width="10.44140625" style="1" customWidth="1"/>
    <col min="13313" max="13313" width="12" style="1" customWidth="1"/>
    <col min="13314" max="13314" width="13.77734375" style="1" customWidth="1"/>
    <col min="13315" max="13316" width="8.88671875" style="1"/>
    <col min="13317" max="13317" width="10.33203125" style="1" customWidth="1"/>
    <col min="13318" max="13318" width="11.21875" style="1" customWidth="1"/>
    <col min="13319" max="13319" width="12.33203125" style="1" customWidth="1"/>
    <col min="13320" max="13320" width="11.21875" style="1" customWidth="1"/>
    <col min="13321" max="13322" width="12.77734375" style="1" customWidth="1"/>
    <col min="13323" max="13323" width="8.88671875" style="1"/>
    <col min="13324" max="13324" width="11.21875" style="1" customWidth="1"/>
    <col min="13325" max="13325" width="13.44140625" style="1" customWidth="1"/>
    <col min="13326" max="13326" width="12.21875" style="1" customWidth="1"/>
    <col min="13327" max="13327" width="12.33203125" style="1" customWidth="1"/>
    <col min="13328" max="13566" width="8.88671875" style="1"/>
    <col min="13567" max="13567" width="10.77734375" style="1" customWidth="1"/>
    <col min="13568" max="13568" width="10.44140625" style="1" customWidth="1"/>
    <col min="13569" max="13569" width="12" style="1" customWidth="1"/>
    <col min="13570" max="13570" width="13.77734375" style="1" customWidth="1"/>
    <col min="13571" max="13572" width="8.88671875" style="1"/>
    <col min="13573" max="13573" width="10.33203125" style="1" customWidth="1"/>
    <col min="13574" max="13574" width="11.21875" style="1" customWidth="1"/>
    <col min="13575" max="13575" width="12.33203125" style="1" customWidth="1"/>
    <col min="13576" max="13576" width="11.21875" style="1" customWidth="1"/>
    <col min="13577" max="13578" width="12.77734375" style="1" customWidth="1"/>
    <col min="13579" max="13579" width="8.88671875" style="1"/>
    <col min="13580" max="13580" width="11.21875" style="1" customWidth="1"/>
    <col min="13581" max="13581" width="13.44140625" style="1" customWidth="1"/>
    <col min="13582" max="13582" width="12.21875" style="1" customWidth="1"/>
    <col min="13583" max="13583" width="12.33203125" style="1" customWidth="1"/>
    <col min="13584" max="13822" width="8.88671875" style="1"/>
    <col min="13823" max="13823" width="10.77734375" style="1" customWidth="1"/>
    <col min="13824" max="13824" width="10.44140625" style="1" customWidth="1"/>
    <col min="13825" max="13825" width="12" style="1" customWidth="1"/>
    <col min="13826" max="13826" width="13.77734375" style="1" customWidth="1"/>
    <col min="13827" max="13828" width="8.88671875" style="1"/>
    <col min="13829" max="13829" width="10.33203125" style="1" customWidth="1"/>
    <col min="13830" max="13830" width="11.21875" style="1" customWidth="1"/>
    <col min="13831" max="13831" width="12.33203125" style="1" customWidth="1"/>
    <col min="13832" max="13832" width="11.21875" style="1" customWidth="1"/>
    <col min="13833" max="13834" width="12.77734375" style="1" customWidth="1"/>
    <col min="13835" max="13835" width="8.88671875" style="1"/>
    <col min="13836" max="13836" width="11.21875" style="1" customWidth="1"/>
    <col min="13837" max="13837" width="13.44140625" style="1" customWidth="1"/>
    <col min="13838" max="13838" width="12.21875" style="1" customWidth="1"/>
    <col min="13839" max="13839" width="12.33203125" style="1" customWidth="1"/>
    <col min="13840" max="14078" width="8.88671875" style="1"/>
    <col min="14079" max="14079" width="10.77734375" style="1" customWidth="1"/>
    <col min="14080" max="14080" width="10.44140625" style="1" customWidth="1"/>
    <col min="14081" max="14081" width="12" style="1" customWidth="1"/>
    <col min="14082" max="14082" width="13.77734375" style="1" customWidth="1"/>
    <col min="14083" max="14084" width="8.88671875" style="1"/>
    <col min="14085" max="14085" width="10.33203125" style="1" customWidth="1"/>
    <col min="14086" max="14086" width="11.21875" style="1" customWidth="1"/>
    <col min="14087" max="14087" width="12.33203125" style="1" customWidth="1"/>
    <col min="14088" max="14088" width="11.21875" style="1" customWidth="1"/>
    <col min="14089" max="14090" width="12.77734375" style="1" customWidth="1"/>
    <col min="14091" max="14091" width="8.88671875" style="1"/>
    <col min="14092" max="14092" width="11.21875" style="1" customWidth="1"/>
    <col min="14093" max="14093" width="13.44140625" style="1" customWidth="1"/>
    <col min="14094" max="14094" width="12.21875" style="1" customWidth="1"/>
    <col min="14095" max="14095" width="12.33203125" style="1" customWidth="1"/>
    <col min="14096" max="14334" width="8.88671875" style="1"/>
    <col min="14335" max="14335" width="10.77734375" style="1" customWidth="1"/>
    <col min="14336" max="14336" width="10.44140625" style="1" customWidth="1"/>
    <col min="14337" max="14337" width="12" style="1" customWidth="1"/>
    <col min="14338" max="14338" width="13.77734375" style="1" customWidth="1"/>
    <col min="14339" max="14340" width="8.88671875" style="1"/>
    <col min="14341" max="14341" width="10.33203125" style="1" customWidth="1"/>
    <col min="14342" max="14342" width="11.21875" style="1" customWidth="1"/>
    <col min="14343" max="14343" width="12.33203125" style="1" customWidth="1"/>
    <col min="14344" max="14344" width="11.21875" style="1" customWidth="1"/>
    <col min="14345" max="14346" width="12.77734375" style="1" customWidth="1"/>
    <col min="14347" max="14347" width="8.88671875" style="1"/>
    <col min="14348" max="14348" width="11.21875" style="1" customWidth="1"/>
    <col min="14349" max="14349" width="13.44140625" style="1" customWidth="1"/>
    <col min="14350" max="14350" width="12.21875" style="1" customWidth="1"/>
    <col min="14351" max="14351" width="12.33203125" style="1" customWidth="1"/>
    <col min="14352" max="14590" width="8.88671875" style="1"/>
    <col min="14591" max="14591" width="10.77734375" style="1" customWidth="1"/>
    <col min="14592" max="14592" width="10.44140625" style="1" customWidth="1"/>
    <col min="14593" max="14593" width="12" style="1" customWidth="1"/>
    <col min="14594" max="14594" width="13.77734375" style="1" customWidth="1"/>
    <col min="14595" max="14596" width="8.88671875" style="1"/>
    <col min="14597" max="14597" width="10.33203125" style="1" customWidth="1"/>
    <col min="14598" max="14598" width="11.21875" style="1" customWidth="1"/>
    <col min="14599" max="14599" width="12.33203125" style="1" customWidth="1"/>
    <col min="14600" max="14600" width="11.21875" style="1" customWidth="1"/>
    <col min="14601" max="14602" width="12.77734375" style="1" customWidth="1"/>
    <col min="14603" max="14603" width="8.88671875" style="1"/>
    <col min="14604" max="14604" width="11.21875" style="1" customWidth="1"/>
    <col min="14605" max="14605" width="13.44140625" style="1" customWidth="1"/>
    <col min="14606" max="14606" width="12.21875" style="1" customWidth="1"/>
    <col min="14607" max="14607" width="12.33203125" style="1" customWidth="1"/>
    <col min="14608" max="14846" width="8.88671875" style="1"/>
    <col min="14847" max="14847" width="10.77734375" style="1" customWidth="1"/>
    <col min="14848" max="14848" width="10.44140625" style="1" customWidth="1"/>
    <col min="14849" max="14849" width="12" style="1" customWidth="1"/>
    <col min="14850" max="14850" width="13.77734375" style="1" customWidth="1"/>
    <col min="14851" max="14852" width="8.88671875" style="1"/>
    <col min="14853" max="14853" width="10.33203125" style="1" customWidth="1"/>
    <col min="14854" max="14854" width="11.21875" style="1" customWidth="1"/>
    <col min="14855" max="14855" width="12.33203125" style="1" customWidth="1"/>
    <col min="14856" max="14856" width="11.21875" style="1" customWidth="1"/>
    <col min="14857" max="14858" width="12.77734375" style="1" customWidth="1"/>
    <col min="14859" max="14859" width="8.88671875" style="1"/>
    <col min="14860" max="14860" width="11.21875" style="1" customWidth="1"/>
    <col min="14861" max="14861" width="13.44140625" style="1" customWidth="1"/>
    <col min="14862" max="14862" width="12.21875" style="1" customWidth="1"/>
    <col min="14863" max="14863" width="12.33203125" style="1" customWidth="1"/>
    <col min="14864" max="15102" width="8.88671875" style="1"/>
    <col min="15103" max="15103" width="10.77734375" style="1" customWidth="1"/>
    <col min="15104" max="15104" width="10.44140625" style="1" customWidth="1"/>
    <col min="15105" max="15105" width="12" style="1" customWidth="1"/>
    <col min="15106" max="15106" width="13.77734375" style="1" customWidth="1"/>
    <col min="15107" max="15108" width="8.88671875" style="1"/>
    <col min="15109" max="15109" width="10.33203125" style="1" customWidth="1"/>
    <col min="15110" max="15110" width="11.21875" style="1" customWidth="1"/>
    <col min="15111" max="15111" width="12.33203125" style="1" customWidth="1"/>
    <col min="15112" max="15112" width="11.21875" style="1" customWidth="1"/>
    <col min="15113" max="15114" width="12.77734375" style="1" customWidth="1"/>
    <col min="15115" max="15115" width="8.88671875" style="1"/>
    <col min="15116" max="15116" width="11.21875" style="1" customWidth="1"/>
    <col min="15117" max="15117" width="13.44140625" style="1" customWidth="1"/>
    <col min="15118" max="15118" width="12.21875" style="1" customWidth="1"/>
    <col min="15119" max="15119" width="12.33203125" style="1" customWidth="1"/>
    <col min="15120" max="15358" width="8.88671875" style="1"/>
    <col min="15359" max="15359" width="10.77734375" style="1" customWidth="1"/>
    <col min="15360" max="15360" width="10.44140625" style="1" customWidth="1"/>
    <col min="15361" max="15361" width="12" style="1" customWidth="1"/>
    <col min="15362" max="15362" width="13.77734375" style="1" customWidth="1"/>
    <col min="15363" max="15364" width="8.88671875" style="1"/>
    <col min="15365" max="15365" width="10.33203125" style="1" customWidth="1"/>
    <col min="15366" max="15366" width="11.21875" style="1" customWidth="1"/>
    <col min="15367" max="15367" width="12.33203125" style="1" customWidth="1"/>
    <col min="15368" max="15368" width="11.21875" style="1" customWidth="1"/>
    <col min="15369" max="15370" width="12.77734375" style="1" customWidth="1"/>
    <col min="15371" max="15371" width="8.88671875" style="1"/>
    <col min="15372" max="15372" width="11.21875" style="1" customWidth="1"/>
    <col min="15373" max="15373" width="13.44140625" style="1" customWidth="1"/>
    <col min="15374" max="15374" width="12.21875" style="1" customWidth="1"/>
    <col min="15375" max="15375" width="12.33203125" style="1" customWidth="1"/>
    <col min="15376" max="15614" width="8.88671875" style="1"/>
    <col min="15615" max="15615" width="10.77734375" style="1" customWidth="1"/>
    <col min="15616" max="15616" width="10.44140625" style="1" customWidth="1"/>
    <col min="15617" max="15617" width="12" style="1" customWidth="1"/>
    <col min="15618" max="15618" width="13.77734375" style="1" customWidth="1"/>
    <col min="15619" max="15620" width="8.88671875" style="1"/>
    <col min="15621" max="15621" width="10.33203125" style="1" customWidth="1"/>
    <col min="15622" max="15622" width="11.21875" style="1" customWidth="1"/>
    <col min="15623" max="15623" width="12.33203125" style="1" customWidth="1"/>
    <col min="15624" max="15624" width="11.21875" style="1" customWidth="1"/>
    <col min="15625" max="15626" width="12.77734375" style="1" customWidth="1"/>
    <col min="15627" max="15627" width="8.88671875" style="1"/>
    <col min="15628" max="15628" width="11.21875" style="1" customWidth="1"/>
    <col min="15629" max="15629" width="13.44140625" style="1" customWidth="1"/>
    <col min="15630" max="15630" width="12.21875" style="1" customWidth="1"/>
    <col min="15631" max="15631" width="12.33203125" style="1" customWidth="1"/>
    <col min="15632" max="15870" width="8.88671875" style="1"/>
    <col min="15871" max="15871" width="10.77734375" style="1" customWidth="1"/>
    <col min="15872" max="15872" width="10.44140625" style="1" customWidth="1"/>
    <col min="15873" max="15873" width="12" style="1" customWidth="1"/>
    <col min="15874" max="15874" width="13.77734375" style="1" customWidth="1"/>
    <col min="15875" max="15876" width="8.88671875" style="1"/>
    <col min="15877" max="15877" width="10.33203125" style="1" customWidth="1"/>
    <col min="15878" max="15878" width="11.21875" style="1" customWidth="1"/>
    <col min="15879" max="15879" width="12.33203125" style="1" customWidth="1"/>
    <col min="15880" max="15880" width="11.21875" style="1" customWidth="1"/>
    <col min="15881" max="15882" width="12.77734375" style="1" customWidth="1"/>
    <col min="15883" max="15883" width="8.88671875" style="1"/>
    <col min="15884" max="15884" width="11.21875" style="1" customWidth="1"/>
    <col min="15885" max="15885" width="13.44140625" style="1" customWidth="1"/>
    <col min="15886" max="15886" width="12.21875" style="1" customWidth="1"/>
    <col min="15887" max="15887" width="12.33203125" style="1" customWidth="1"/>
    <col min="15888" max="16126" width="8.88671875" style="1"/>
    <col min="16127" max="16127" width="10.77734375" style="1" customWidth="1"/>
    <col min="16128" max="16128" width="10.44140625" style="1" customWidth="1"/>
    <col min="16129" max="16129" width="12" style="1" customWidth="1"/>
    <col min="16130" max="16130" width="13.77734375" style="1" customWidth="1"/>
    <col min="16131" max="16132" width="8.88671875" style="1"/>
    <col min="16133" max="16133" width="10.33203125" style="1" customWidth="1"/>
    <col min="16134" max="16134" width="11.21875" style="1" customWidth="1"/>
    <col min="16135" max="16135" width="12.33203125" style="1" customWidth="1"/>
    <col min="16136" max="16136" width="11.21875" style="1" customWidth="1"/>
    <col min="16137" max="16138" width="12.77734375" style="1" customWidth="1"/>
    <col min="16139" max="16139" width="8.88671875" style="1"/>
    <col min="16140" max="16140" width="11.21875" style="1" customWidth="1"/>
    <col min="16141" max="16141" width="13.44140625" style="1" customWidth="1"/>
    <col min="16142" max="16142" width="12.21875" style="1" customWidth="1"/>
    <col min="16143" max="16143" width="12.33203125" style="1" customWidth="1"/>
    <col min="16144" max="16376" width="8.88671875" style="1"/>
    <col min="16377" max="16384" width="8.88671875" style="1" customWidth="1"/>
  </cols>
  <sheetData>
    <row r="1" spans="1:25">
      <c r="A1" s="166" t="s">
        <v>1538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</row>
    <row r="2" spans="1:25">
      <c r="A2" s="166"/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</row>
    <row r="3" spans="1:25" s="119" customFormat="1" ht="15.6">
      <c r="A3" s="167" t="s">
        <v>3</v>
      </c>
      <c r="B3" s="170" t="s">
        <v>35</v>
      </c>
      <c r="C3" s="171"/>
      <c r="D3" s="171"/>
      <c r="E3" s="173" t="s">
        <v>4</v>
      </c>
      <c r="F3" s="174"/>
      <c r="G3" s="174"/>
      <c r="H3" s="175"/>
      <c r="I3" s="176"/>
      <c r="J3" s="180" t="s">
        <v>41</v>
      </c>
      <c r="K3" s="181"/>
      <c r="L3" s="181"/>
      <c r="M3" s="183" t="s">
        <v>37</v>
      </c>
      <c r="N3" s="184"/>
      <c r="O3" s="184"/>
      <c r="P3" s="185"/>
      <c r="Q3" s="186"/>
      <c r="R3" s="154" t="s">
        <v>616</v>
      </c>
      <c r="S3" s="155"/>
      <c r="T3" s="155"/>
      <c r="U3" s="156"/>
      <c r="V3" s="160" t="s">
        <v>611</v>
      </c>
      <c r="W3" s="161"/>
      <c r="X3" s="161"/>
      <c r="Y3" s="162"/>
    </row>
    <row r="4" spans="1:25" s="119" customFormat="1" ht="15.6">
      <c r="A4" s="168"/>
      <c r="B4" s="172"/>
      <c r="C4" s="172"/>
      <c r="D4" s="172"/>
      <c r="E4" s="177"/>
      <c r="F4" s="178"/>
      <c r="G4" s="178"/>
      <c r="H4" s="179"/>
      <c r="I4" s="169"/>
      <c r="J4" s="182"/>
      <c r="K4" s="182"/>
      <c r="L4" s="182"/>
      <c r="M4" s="187"/>
      <c r="N4" s="188"/>
      <c r="O4" s="188"/>
      <c r="P4" s="189"/>
      <c r="Q4" s="190"/>
      <c r="R4" s="157"/>
      <c r="S4" s="158"/>
      <c r="T4" s="158"/>
      <c r="U4" s="159"/>
      <c r="V4" s="163"/>
      <c r="W4" s="164"/>
      <c r="X4" s="164"/>
      <c r="Y4" s="165"/>
    </row>
    <row r="5" spans="1:25" s="119" customFormat="1" ht="30" customHeight="1">
      <c r="A5" s="169"/>
      <c r="B5" s="126" t="s">
        <v>5</v>
      </c>
      <c r="C5" s="127" t="s">
        <v>6</v>
      </c>
      <c r="D5" s="127" t="s">
        <v>7</v>
      </c>
      <c r="E5" s="191" t="s">
        <v>621</v>
      </c>
      <c r="F5" s="192"/>
      <c r="G5" s="128" t="s">
        <v>620</v>
      </c>
      <c r="H5" s="128" t="s">
        <v>612</v>
      </c>
      <c r="I5" s="128" t="s">
        <v>613</v>
      </c>
      <c r="J5" s="126" t="s">
        <v>38</v>
      </c>
      <c r="K5" s="127" t="s">
        <v>39</v>
      </c>
      <c r="L5" s="127" t="s">
        <v>40</v>
      </c>
      <c r="M5" s="193" t="s">
        <v>622</v>
      </c>
      <c r="N5" s="194"/>
      <c r="O5" s="129" t="s">
        <v>619</v>
      </c>
      <c r="P5" s="129" t="s">
        <v>614</v>
      </c>
      <c r="Q5" s="129" t="s">
        <v>615</v>
      </c>
      <c r="R5" s="130" t="s">
        <v>623</v>
      </c>
      <c r="S5" s="131" t="s">
        <v>619</v>
      </c>
      <c r="T5" s="131" t="s">
        <v>617</v>
      </c>
      <c r="U5" s="131" t="s">
        <v>618</v>
      </c>
      <c r="V5" s="132" t="s">
        <v>624</v>
      </c>
      <c r="W5" s="128" t="s">
        <v>625</v>
      </c>
      <c r="X5" s="128" t="s">
        <v>626</v>
      </c>
      <c r="Y5" s="128" t="s">
        <v>627</v>
      </c>
    </row>
    <row r="6" spans="1:25" s="119" customFormat="1" ht="15.6">
      <c r="A6" s="2" t="s">
        <v>8</v>
      </c>
      <c r="B6" s="110">
        <v>61</v>
      </c>
      <c r="C6" s="110">
        <v>2576</v>
      </c>
      <c r="D6" s="110">
        <v>69178</v>
      </c>
      <c r="E6" s="106">
        <f>'臺北市(00)'!W46</f>
        <v>6</v>
      </c>
      <c r="F6" s="133">
        <f t="shared" ref="F6:F28" si="0">E6/B6</f>
        <v>9.8360655737704916E-2</v>
      </c>
      <c r="G6" s="106">
        <f>'臺北市(00)'!W48</f>
        <v>5</v>
      </c>
      <c r="H6" s="106">
        <f>'臺北市(00)'!W47</f>
        <v>5</v>
      </c>
      <c r="I6" s="106">
        <f>'臺北市(00)'!W49</f>
        <v>91</v>
      </c>
      <c r="J6" s="110">
        <v>150</v>
      </c>
      <c r="K6" s="110">
        <v>4537</v>
      </c>
      <c r="L6" s="110">
        <v>116496</v>
      </c>
      <c r="M6" s="113">
        <f>'臺北市(00)'!W42</f>
        <v>19</v>
      </c>
      <c r="N6" s="134">
        <f>M6/J6</f>
        <v>0.12666666666666668</v>
      </c>
      <c r="O6" s="113">
        <f>'臺北市(00)'!W44</f>
        <v>42</v>
      </c>
      <c r="P6" s="113">
        <f>'臺北市(00)'!W43</f>
        <v>113</v>
      </c>
      <c r="Q6" s="113">
        <f>'臺北市(00)'!W45</f>
        <v>2592</v>
      </c>
      <c r="R6" s="117">
        <f>'臺北市(00)'!W50</f>
        <v>2</v>
      </c>
      <c r="S6" s="117">
        <f>'臺北市(00)'!W52</f>
        <v>2</v>
      </c>
      <c r="T6" s="117">
        <f>'臺北市(00)'!W51</f>
        <v>2</v>
      </c>
      <c r="U6" s="117">
        <f>'臺北市(00)'!W53</f>
        <v>0</v>
      </c>
      <c r="V6" s="106">
        <f>'臺北市(00)'!W54</f>
        <v>1</v>
      </c>
      <c r="W6" s="106">
        <f>'臺北市(00)'!W56</f>
        <v>0</v>
      </c>
      <c r="X6" s="106">
        <f>'臺北市(00)'!W55</f>
        <v>0</v>
      </c>
      <c r="Y6" s="106">
        <f>'臺北市(00)'!W57</f>
        <v>0</v>
      </c>
    </row>
    <row r="7" spans="1:25" s="119" customFormat="1" ht="15.6">
      <c r="A7" s="2" t="s">
        <v>9</v>
      </c>
      <c r="B7" s="110">
        <v>62</v>
      </c>
      <c r="C7" s="110">
        <v>3687</v>
      </c>
      <c r="D7" s="110">
        <v>106199</v>
      </c>
      <c r="E7" s="106">
        <f>'新北市(00)'!W46</f>
        <v>4</v>
      </c>
      <c r="F7" s="133">
        <f t="shared" si="0"/>
        <v>6.4516129032258063E-2</v>
      </c>
      <c r="G7" s="106">
        <f>'新北市(00)'!W48</f>
        <v>0</v>
      </c>
      <c r="H7" s="106">
        <f>'新北市(00)'!W47</f>
        <v>0</v>
      </c>
      <c r="I7" s="106">
        <f>'新北市(00)'!W49</f>
        <v>0</v>
      </c>
      <c r="J7" s="110">
        <v>214</v>
      </c>
      <c r="K7" s="110">
        <v>7679</v>
      </c>
      <c r="L7" s="110">
        <v>195706</v>
      </c>
      <c r="M7" s="113">
        <f>'新北市(00)'!W42</f>
        <v>21</v>
      </c>
      <c r="N7" s="134">
        <f t="shared" ref="N7:N28" si="1">M7/J7</f>
        <v>9.8130841121495324E-2</v>
      </c>
      <c r="O7" s="113">
        <f>'新北市(00)'!W44</f>
        <v>131</v>
      </c>
      <c r="P7" s="113">
        <f>'新北市(00)'!W43</f>
        <v>139</v>
      </c>
      <c r="Q7" s="113">
        <f>'新北市(00)'!W45</f>
        <v>3262</v>
      </c>
      <c r="R7" s="117">
        <f>'新北市(00)'!W50</f>
        <v>3</v>
      </c>
      <c r="S7" s="117">
        <f>'新北市(00)'!W52</f>
        <v>1</v>
      </c>
      <c r="T7" s="117">
        <f>'新北市(00)'!W51</f>
        <v>3</v>
      </c>
      <c r="U7" s="117">
        <f>'新北市(00)'!W53</f>
        <v>1</v>
      </c>
      <c r="V7" s="106">
        <f>'新北市(00)'!W54</f>
        <v>1</v>
      </c>
      <c r="W7" s="106">
        <f>'新北市(00)'!W56</f>
        <v>0</v>
      </c>
      <c r="X7" s="106">
        <f>'新北市(00)'!W55</f>
        <v>0</v>
      </c>
      <c r="Y7" s="106">
        <f>'新北市(00)'!W57</f>
        <v>0</v>
      </c>
    </row>
    <row r="8" spans="1:25" s="119" customFormat="1" ht="15.6">
      <c r="A8" s="2" t="s">
        <v>10</v>
      </c>
      <c r="B8" s="110">
        <v>24</v>
      </c>
      <c r="C8" s="110">
        <v>562</v>
      </c>
      <c r="D8" s="110">
        <v>14783</v>
      </c>
      <c r="E8" s="106">
        <f>'宜蘭縣(00)'!W46</f>
        <v>4</v>
      </c>
      <c r="F8" s="133">
        <f t="shared" si="0"/>
        <v>0.16666666666666666</v>
      </c>
      <c r="G8" s="106">
        <f>'宜蘭縣(00)'!W48</f>
        <v>39</v>
      </c>
      <c r="H8" s="106">
        <f>'宜蘭縣(00)'!W47</f>
        <v>14</v>
      </c>
      <c r="I8" s="106">
        <f>'宜蘭縣(00)'!W49</f>
        <v>99</v>
      </c>
      <c r="J8" s="110">
        <v>76</v>
      </c>
      <c r="K8" s="110">
        <v>1126</v>
      </c>
      <c r="L8" s="110">
        <v>22349</v>
      </c>
      <c r="M8" s="113">
        <f>'宜蘭縣(00)'!W42</f>
        <v>5</v>
      </c>
      <c r="N8" s="134">
        <f t="shared" si="1"/>
        <v>6.5789473684210523E-2</v>
      </c>
      <c r="O8" s="113">
        <f>'宜蘭縣(00)'!W44</f>
        <v>41</v>
      </c>
      <c r="P8" s="113">
        <f>'宜蘭縣(00)'!W43</f>
        <v>16</v>
      </c>
      <c r="Q8" s="113">
        <f>'宜蘭縣(00)'!W45</f>
        <v>175</v>
      </c>
      <c r="R8" s="117">
        <f>'宜蘭縣(00)'!W50</f>
        <v>0</v>
      </c>
      <c r="S8" s="117">
        <f>'宜蘭縣(00)'!W52</f>
        <v>0</v>
      </c>
      <c r="T8" s="117">
        <f>'宜蘭縣(00)'!W51</f>
        <v>0</v>
      </c>
      <c r="U8" s="117">
        <f>'宜蘭縣(00)'!W53</f>
        <v>0</v>
      </c>
      <c r="V8" s="106">
        <f>'宜蘭縣(00)'!W54</f>
        <v>0</v>
      </c>
      <c r="W8" s="106">
        <f>'宜蘭縣(00)'!W56</f>
        <v>0</v>
      </c>
      <c r="X8" s="106">
        <f>'宜蘭縣(00)'!W55</f>
        <v>0</v>
      </c>
      <c r="Y8" s="106">
        <f>'宜蘭縣(00)'!W57</f>
        <v>0</v>
      </c>
    </row>
    <row r="9" spans="1:25" s="119" customFormat="1" ht="15.6">
      <c r="A9" s="2" t="s">
        <v>11</v>
      </c>
      <c r="B9" s="110">
        <v>11</v>
      </c>
      <c r="C9" s="110">
        <v>373</v>
      </c>
      <c r="D9" s="110">
        <v>10279</v>
      </c>
      <c r="E9" s="106">
        <f>'基隆市(00)'!W46</f>
        <v>0</v>
      </c>
      <c r="F9" s="133">
        <f t="shared" si="0"/>
        <v>0</v>
      </c>
      <c r="G9" s="106">
        <f>'基隆市(00)'!W48</f>
        <v>0</v>
      </c>
      <c r="H9" s="106">
        <f>'基隆市(00)'!W47</f>
        <v>0</v>
      </c>
      <c r="I9" s="106">
        <f>'基隆市(00)'!W49</f>
        <v>0</v>
      </c>
      <c r="J9" s="110">
        <v>43</v>
      </c>
      <c r="K9" s="110">
        <v>747</v>
      </c>
      <c r="L9" s="110">
        <v>16654</v>
      </c>
      <c r="M9" s="113">
        <f>'基隆市(00)'!W42</f>
        <v>4</v>
      </c>
      <c r="N9" s="134">
        <f t="shared" si="1"/>
        <v>9.3023255813953487E-2</v>
      </c>
      <c r="O9" s="113">
        <f>'基隆市(00)'!W44</f>
        <v>33</v>
      </c>
      <c r="P9" s="113">
        <f>'基隆市(00)'!W43</f>
        <v>26</v>
      </c>
      <c r="Q9" s="113">
        <f>'基隆市(00)'!W45</f>
        <v>510</v>
      </c>
      <c r="R9" s="117">
        <f>'基隆市(00)'!W50</f>
        <v>1</v>
      </c>
      <c r="S9" s="117">
        <f>'基隆市(00)'!W52</f>
        <v>1</v>
      </c>
      <c r="T9" s="117">
        <f>'基隆市(00)'!W51</f>
        <v>1</v>
      </c>
      <c r="U9" s="117">
        <f>'基隆市(00)'!W53</f>
        <v>0</v>
      </c>
      <c r="V9" s="106">
        <f>'基隆市(00)'!W54</f>
        <v>1</v>
      </c>
      <c r="W9" s="106">
        <f>'基隆市(00)'!W56</f>
        <v>0</v>
      </c>
      <c r="X9" s="106">
        <f>'基隆市(00)'!W55</f>
        <v>0</v>
      </c>
      <c r="Y9" s="106">
        <f>'基隆市(00)'!W57</f>
        <v>0</v>
      </c>
    </row>
    <row r="10" spans="1:25" s="119" customFormat="1" ht="15.6">
      <c r="A10" s="2" t="s">
        <v>12</v>
      </c>
      <c r="B10" s="110">
        <v>58</v>
      </c>
      <c r="C10" s="110">
        <v>2470</v>
      </c>
      <c r="D10" s="110">
        <v>70463</v>
      </c>
      <c r="E10" s="106">
        <f>'桃園市(00)'!W46</f>
        <v>10</v>
      </c>
      <c r="F10" s="133">
        <f t="shared" si="0"/>
        <v>0.17241379310344829</v>
      </c>
      <c r="G10" s="106">
        <f>'桃園市(00)'!W48</f>
        <v>3</v>
      </c>
      <c r="H10" s="106">
        <f>'桃園市(00)'!W47</f>
        <v>12</v>
      </c>
      <c r="I10" s="106">
        <f>'桃園市(00)'!W49</f>
        <v>151</v>
      </c>
      <c r="J10" s="110">
        <v>190</v>
      </c>
      <c r="K10" s="110">
        <v>5029</v>
      </c>
      <c r="L10" s="110">
        <v>124604</v>
      </c>
      <c r="M10" s="113">
        <f>'桃園市(00)'!W42</f>
        <v>27</v>
      </c>
      <c r="N10" s="134">
        <f t="shared" si="1"/>
        <v>0.14210526315789473</v>
      </c>
      <c r="O10" s="113">
        <f>'桃園市(00)'!W44</f>
        <v>96</v>
      </c>
      <c r="P10" s="113">
        <f>'桃園市(00)'!W43</f>
        <v>136</v>
      </c>
      <c r="Q10" s="113">
        <f>'桃園市(00)'!W45</f>
        <v>2516</v>
      </c>
      <c r="R10" s="117">
        <f>'桃園市(00)'!W50</f>
        <v>1</v>
      </c>
      <c r="S10" s="117">
        <f>'桃園市(00)'!W52</f>
        <v>0</v>
      </c>
      <c r="T10" s="117">
        <f>'桃園市(00)'!W51</f>
        <v>0</v>
      </c>
      <c r="U10" s="117">
        <f>'桃園市(00)'!W53</f>
        <v>0</v>
      </c>
      <c r="V10" s="106">
        <f>'桃園市(00)'!W54</f>
        <v>2</v>
      </c>
      <c r="W10" s="106">
        <f>'桃園市(00)'!W56</f>
        <v>0</v>
      </c>
      <c r="X10" s="106">
        <f>'桃園市(00)'!W55</f>
        <v>0</v>
      </c>
      <c r="Y10" s="106">
        <f>'桃園市(00)'!W57</f>
        <v>0</v>
      </c>
    </row>
    <row r="11" spans="1:25" s="119" customFormat="1" ht="15.6">
      <c r="A11" s="2" t="s">
        <v>13</v>
      </c>
      <c r="B11" s="110">
        <v>13</v>
      </c>
      <c r="C11" s="110">
        <v>554</v>
      </c>
      <c r="D11" s="110">
        <v>15683</v>
      </c>
      <c r="E11" s="106">
        <f>'新竹市(00)'!W46</f>
        <v>3</v>
      </c>
      <c r="F11" s="133">
        <f t="shared" si="0"/>
        <v>0.23076923076923078</v>
      </c>
      <c r="G11" s="106">
        <f>'新竹市(00)'!W48</f>
        <v>4</v>
      </c>
      <c r="H11" s="106">
        <f>'新竹市(00)'!W47</f>
        <v>6</v>
      </c>
      <c r="I11" s="106">
        <f>'新竹市(00)'!W49</f>
        <v>27</v>
      </c>
      <c r="J11" s="110">
        <v>32</v>
      </c>
      <c r="K11" s="110">
        <v>1161</v>
      </c>
      <c r="L11" s="110">
        <v>29534</v>
      </c>
      <c r="M11" s="113">
        <f>'新竹市(00)'!W42</f>
        <v>9</v>
      </c>
      <c r="N11" s="134">
        <f t="shared" si="1"/>
        <v>0.28125</v>
      </c>
      <c r="O11" s="113">
        <f>'新竹市(00)'!W44</f>
        <v>30</v>
      </c>
      <c r="P11" s="113">
        <f>'新竹市(00)'!W43</f>
        <v>47</v>
      </c>
      <c r="Q11" s="113">
        <f>'新竹市(00)'!W45</f>
        <v>879</v>
      </c>
      <c r="R11" s="117">
        <f>'新竹市(00)'!W50</f>
        <v>1</v>
      </c>
      <c r="S11" s="117">
        <f>'新竹市(00)'!W52</f>
        <v>1</v>
      </c>
      <c r="T11" s="117">
        <f>'新竹市(00)'!W51</f>
        <v>1</v>
      </c>
      <c r="U11" s="117">
        <f>'新竹市(00)'!W53</f>
        <v>48</v>
      </c>
      <c r="V11" s="106">
        <f>'新竹市(00)'!W54</f>
        <v>0</v>
      </c>
      <c r="W11" s="106">
        <f>'新竹市(00)'!W56</f>
        <v>0</v>
      </c>
      <c r="X11" s="106">
        <f>'新竹市(00)'!W55</f>
        <v>0</v>
      </c>
      <c r="Y11" s="106">
        <f>'新竹市(00)'!W57</f>
        <v>0</v>
      </c>
    </row>
    <row r="12" spans="1:25" s="119" customFormat="1" ht="15.6">
      <c r="A12" s="2" t="s">
        <v>14</v>
      </c>
      <c r="B12" s="110">
        <v>29</v>
      </c>
      <c r="C12" s="110">
        <v>660</v>
      </c>
      <c r="D12" s="110">
        <v>18044</v>
      </c>
      <c r="E12" s="106">
        <f>'新竹縣(00)'!W46</f>
        <v>12</v>
      </c>
      <c r="F12" s="133">
        <f t="shared" si="0"/>
        <v>0.41379310344827586</v>
      </c>
      <c r="G12" s="106">
        <f>'新竹縣(00)'!W48</f>
        <v>121</v>
      </c>
      <c r="H12" s="106">
        <f>'新竹縣(00)'!W47</f>
        <v>135</v>
      </c>
      <c r="I12" s="106">
        <f>'新竹縣(00)'!W49</f>
        <v>1882</v>
      </c>
      <c r="J12" s="110">
        <v>86</v>
      </c>
      <c r="K12" s="110">
        <v>1557</v>
      </c>
      <c r="L12" s="110">
        <v>35692</v>
      </c>
      <c r="M12" s="113">
        <f>'新竹縣(00)'!W42</f>
        <v>25</v>
      </c>
      <c r="N12" s="134">
        <f t="shared" si="1"/>
        <v>0.29069767441860467</v>
      </c>
      <c r="O12" s="113">
        <f>'新竹縣(00)'!W44</f>
        <v>272</v>
      </c>
      <c r="P12" s="113">
        <f>'新竹縣(00)'!W43</f>
        <v>253</v>
      </c>
      <c r="Q12" s="113">
        <f>'新竹縣(00)'!W45</f>
        <v>2984</v>
      </c>
      <c r="R12" s="117">
        <f>'新竹縣(00)'!W50</f>
        <v>0</v>
      </c>
      <c r="S12" s="117">
        <f>'新竹縣(00)'!W52</f>
        <v>0</v>
      </c>
      <c r="T12" s="117">
        <f>'新竹縣(00)'!W51</f>
        <v>0</v>
      </c>
      <c r="U12" s="117">
        <f>'新竹縣(00)'!W53</f>
        <v>0</v>
      </c>
      <c r="V12" s="106">
        <f>'新竹縣(00)'!W54</f>
        <v>0</v>
      </c>
      <c r="W12" s="106">
        <f>'新竹縣(00)'!W56</f>
        <v>0</v>
      </c>
      <c r="X12" s="106">
        <f>'新竹縣(00)'!W55</f>
        <v>0</v>
      </c>
      <c r="Y12" s="106">
        <f>'新竹縣(00)'!W57</f>
        <v>0</v>
      </c>
    </row>
    <row r="13" spans="1:25" s="119" customFormat="1" ht="15.6">
      <c r="A13" s="2" t="s">
        <v>15</v>
      </c>
      <c r="B13" s="110">
        <v>30</v>
      </c>
      <c r="C13" s="110">
        <v>637</v>
      </c>
      <c r="D13" s="110">
        <v>16836</v>
      </c>
      <c r="E13" s="106">
        <f>'苗栗縣(00)'!W46</f>
        <v>2</v>
      </c>
      <c r="F13" s="133">
        <f t="shared" si="0"/>
        <v>6.6666666666666666E-2</v>
      </c>
      <c r="G13" s="106">
        <f>'苗栗縣(00)'!W48</f>
        <v>0</v>
      </c>
      <c r="H13" s="106">
        <f>'苗栗縣(00)'!W47</f>
        <v>0</v>
      </c>
      <c r="I13" s="106">
        <f>'苗栗縣(00)'!W49</f>
        <v>0</v>
      </c>
      <c r="J13" s="110">
        <v>114</v>
      </c>
      <c r="K13" s="110">
        <v>1458</v>
      </c>
      <c r="L13" s="110">
        <v>28579</v>
      </c>
      <c r="M13" s="113">
        <f>'苗栗縣(00)'!W42</f>
        <v>14</v>
      </c>
      <c r="N13" s="134">
        <f t="shared" si="1"/>
        <v>0.12280701754385964</v>
      </c>
      <c r="O13" s="113">
        <f>'苗栗縣(00)'!W44</f>
        <v>26</v>
      </c>
      <c r="P13" s="113">
        <f>'苗栗縣(00)'!W43</f>
        <v>24</v>
      </c>
      <c r="Q13" s="113">
        <f>'苗栗縣(00)'!W45</f>
        <v>66</v>
      </c>
      <c r="R13" s="117">
        <f>'苗栗縣(00)'!W50</f>
        <v>0</v>
      </c>
      <c r="S13" s="117">
        <f>'苗栗縣(00)'!W52</f>
        <v>0</v>
      </c>
      <c r="T13" s="117">
        <f>'苗栗縣(00)'!W51</f>
        <v>0</v>
      </c>
      <c r="U13" s="117">
        <f>'苗栗縣(00)'!W53</f>
        <v>0</v>
      </c>
      <c r="V13" s="106">
        <f>'苗栗縣(00)'!W54</f>
        <v>0</v>
      </c>
      <c r="W13" s="106">
        <f>'苗栗縣(00)'!W56</f>
        <v>0</v>
      </c>
      <c r="X13" s="106">
        <f>'苗栗縣(00)'!W55</f>
        <v>0</v>
      </c>
      <c r="Y13" s="106">
        <f>'苗栗縣(00)'!W57</f>
        <v>0</v>
      </c>
    </row>
    <row r="14" spans="1:25" s="119" customFormat="1" ht="15.6">
      <c r="A14" s="2" t="s">
        <v>16</v>
      </c>
      <c r="B14" s="110">
        <v>72</v>
      </c>
      <c r="C14" s="110">
        <v>3077</v>
      </c>
      <c r="D14" s="110">
        <v>89408</v>
      </c>
      <c r="E14" s="106">
        <f>'臺中市(00)'!W46</f>
        <v>16</v>
      </c>
      <c r="F14" s="133">
        <f t="shared" si="0"/>
        <v>0.22222222222222221</v>
      </c>
      <c r="G14" s="106">
        <f>'臺中市(00)'!W48</f>
        <v>46</v>
      </c>
      <c r="H14" s="106">
        <f>'臺中市(00)'!W47</f>
        <v>92</v>
      </c>
      <c r="I14" s="106">
        <f>'臺中市(00)'!W49</f>
        <v>2034</v>
      </c>
      <c r="J14" s="110">
        <v>235</v>
      </c>
      <c r="K14" s="110">
        <v>6247</v>
      </c>
      <c r="L14" s="110">
        <v>153062</v>
      </c>
      <c r="M14" s="113">
        <f>'臺中市(00)'!W42</f>
        <v>88</v>
      </c>
      <c r="N14" s="134">
        <f t="shared" si="1"/>
        <v>0.37446808510638296</v>
      </c>
      <c r="O14" s="113">
        <f>'臺中市(00)'!W44</f>
        <v>641</v>
      </c>
      <c r="P14" s="113">
        <f>'臺中市(00)'!W43</f>
        <v>634</v>
      </c>
      <c r="Q14" s="113">
        <f>'臺中市(00)'!W45</f>
        <v>8214</v>
      </c>
      <c r="R14" s="117">
        <f>'臺中市(00)'!W50</f>
        <v>2</v>
      </c>
      <c r="S14" s="117">
        <f>'臺中市(00)'!W52</f>
        <v>1</v>
      </c>
      <c r="T14" s="117">
        <f>'臺中市(00)'!W51</f>
        <v>1</v>
      </c>
      <c r="U14" s="117">
        <f>'臺中市(00)'!W53</f>
        <v>0</v>
      </c>
      <c r="V14" s="106">
        <f>'臺中市(00)'!W54</f>
        <v>3</v>
      </c>
      <c r="W14" s="106">
        <f>'臺中市(00)'!W56</f>
        <v>362</v>
      </c>
      <c r="X14" s="106">
        <f>'臺中市(00)'!W55</f>
        <v>32</v>
      </c>
      <c r="Y14" s="106">
        <f>'臺中市(00)'!W57</f>
        <v>361</v>
      </c>
    </row>
    <row r="15" spans="1:25" s="119" customFormat="1" ht="15.6">
      <c r="A15" s="2" t="s">
        <v>17</v>
      </c>
      <c r="B15" s="110">
        <v>36</v>
      </c>
      <c r="C15" s="110">
        <v>1369</v>
      </c>
      <c r="D15" s="110">
        <v>39679</v>
      </c>
      <c r="E15" s="106">
        <f>'彰化縣(00)'!W46</f>
        <v>36</v>
      </c>
      <c r="F15" s="133">
        <f t="shared" si="0"/>
        <v>1</v>
      </c>
      <c r="G15" s="106">
        <f>'彰化縣(00)'!W48</f>
        <v>353</v>
      </c>
      <c r="H15" s="106">
        <f>'彰化縣(00)'!W47</f>
        <v>344</v>
      </c>
      <c r="I15" s="106">
        <f>'彰化縣(00)'!W49</f>
        <v>6723</v>
      </c>
      <c r="J15" s="110">
        <v>175</v>
      </c>
      <c r="K15" s="110">
        <v>2891</v>
      </c>
      <c r="L15" s="110">
        <v>65423</v>
      </c>
      <c r="M15" s="113">
        <f>'彰化縣(00)'!W42</f>
        <v>176</v>
      </c>
      <c r="N15" s="134">
        <f>M15/J15</f>
        <v>1.0057142857142858</v>
      </c>
      <c r="O15" s="113">
        <f>'彰化縣(00)'!W44</f>
        <v>1956</v>
      </c>
      <c r="P15" s="113">
        <f>'彰化縣(00)'!W43</f>
        <v>1663</v>
      </c>
      <c r="Q15" s="113">
        <f>'彰化縣(00)'!W45</f>
        <v>24747</v>
      </c>
      <c r="R15" s="117">
        <f>'彰化縣(00)'!W50</f>
        <v>8</v>
      </c>
      <c r="S15" s="117">
        <f>'彰化縣(00)'!W52</f>
        <v>65</v>
      </c>
      <c r="T15" s="117">
        <f>'彰化縣(00)'!W51</f>
        <v>38</v>
      </c>
      <c r="U15" s="117">
        <f>'彰化縣(00)'!W53</f>
        <v>757</v>
      </c>
      <c r="V15" s="106">
        <f>'彰化縣(00)'!W54</f>
        <v>1</v>
      </c>
      <c r="W15" s="106">
        <f>'彰化縣(00)'!W56</f>
        <v>0</v>
      </c>
      <c r="X15" s="106">
        <f>'彰化縣(00)'!W55</f>
        <v>0</v>
      </c>
      <c r="Y15" s="106">
        <f>'彰化縣(00)'!W57</f>
        <v>0</v>
      </c>
    </row>
    <row r="16" spans="1:25" s="119" customFormat="1" ht="15.6">
      <c r="A16" s="2" t="s">
        <v>18</v>
      </c>
      <c r="B16" s="110">
        <v>32</v>
      </c>
      <c r="C16" s="110">
        <v>600</v>
      </c>
      <c r="D16" s="110">
        <v>15716</v>
      </c>
      <c r="E16" s="106">
        <f>'南投縣(00)'!W46</f>
        <v>15</v>
      </c>
      <c r="F16" s="133">
        <f t="shared" si="0"/>
        <v>0.46875</v>
      </c>
      <c r="G16" s="106">
        <f>'南投縣(00)'!W48</f>
        <v>27</v>
      </c>
      <c r="H16" s="106">
        <f>'南投縣(00)'!W47</f>
        <v>31</v>
      </c>
      <c r="I16" s="106">
        <f>'南投縣(00)'!W49</f>
        <v>420</v>
      </c>
      <c r="J16" s="110">
        <v>140</v>
      </c>
      <c r="K16" s="110">
        <v>1411</v>
      </c>
      <c r="L16" s="110">
        <v>24180</v>
      </c>
      <c r="M16" s="113">
        <f>'南投縣(00)'!W42</f>
        <v>43</v>
      </c>
      <c r="N16" s="134">
        <f t="shared" si="1"/>
        <v>0.30714285714285716</v>
      </c>
      <c r="O16" s="113">
        <f>'南投縣(00)'!W44</f>
        <v>140</v>
      </c>
      <c r="P16" s="113">
        <f>'南投縣(00)'!W43</f>
        <v>135</v>
      </c>
      <c r="Q16" s="113">
        <f>'南投縣(00)'!W45</f>
        <v>1608</v>
      </c>
      <c r="R16" s="117">
        <f>'南投縣(00)'!W50</f>
        <v>0</v>
      </c>
      <c r="S16" s="117">
        <f>'南投縣(00)'!W52</f>
        <v>0</v>
      </c>
      <c r="T16" s="117">
        <f>'南投縣(00)'!W51</f>
        <v>0</v>
      </c>
      <c r="U16" s="117">
        <f>'南投縣(00)'!W53</f>
        <v>0</v>
      </c>
      <c r="V16" s="106">
        <f>'南投縣(00)'!W54</f>
        <v>0</v>
      </c>
      <c r="W16" s="106">
        <f>'南投縣(00)'!W56</f>
        <v>0</v>
      </c>
      <c r="X16" s="106">
        <f>'南投縣(00)'!W55</f>
        <v>0</v>
      </c>
      <c r="Y16" s="106">
        <f>'南投縣(00)'!W57</f>
        <v>0</v>
      </c>
    </row>
    <row r="17" spans="1:25" s="119" customFormat="1" ht="15.6">
      <c r="A17" s="2" t="s">
        <v>19</v>
      </c>
      <c r="B17" s="110">
        <v>33</v>
      </c>
      <c r="C17" s="110">
        <v>787</v>
      </c>
      <c r="D17" s="110">
        <v>22308</v>
      </c>
      <c r="E17" s="106">
        <f>'雲林縣(00)'!W46</f>
        <v>8</v>
      </c>
      <c r="F17" s="133">
        <f t="shared" si="0"/>
        <v>0.24242424242424243</v>
      </c>
      <c r="G17" s="106">
        <f>'雲林縣(00)'!W48</f>
        <v>8</v>
      </c>
      <c r="H17" s="106">
        <f>'雲林縣(00)'!W47</f>
        <v>18</v>
      </c>
      <c r="I17" s="106">
        <f>'雲林縣(00)'!W49</f>
        <v>372</v>
      </c>
      <c r="J17" s="110">
        <v>155</v>
      </c>
      <c r="K17" s="110">
        <v>1761</v>
      </c>
      <c r="L17" s="110">
        <v>33997</v>
      </c>
      <c r="M17" s="113">
        <f>'雲林縣(00)'!W42</f>
        <v>10</v>
      </c>
      <c r="N17" s="134">
        <f t="shared" si="1"/>
        <v>6.4516129032258063E-2</v>
      </c>
      <c r="O17" s="113">
        <f>'雲林縣(00)'!W44</f>
        <v>24</v>
      </c>
      <c r="P17" s="113">
        <f>'雲林縣(00)'!W43</f>
        <v>19</v>
      </c>
      <c r="Q17" s="113">
        <f>'雲林縣(00)'!W45</f>
        <v>85</v>
      </c>
      <c r="R17" s="117">
        <f>'雲林縣(00)'!W50</f>
        <v>0</v>
      </c>
      <c r="S17" s="117">
        <f>'雲林縣(00)'!W52</f>
        <v>0</v>
      </c>
      <c r="T17" s="117">
        <f>'雲林縣(00)'!W51</f>
        <v>0</v>
      </c>
      <c r="U17" s="117">
        <f>'雲林縣(00)'!W53</f>
        <v>0</v>
      </c>
      <c r="V17" s="106">
        <f>'雲林縣(00)'!W54</f>
        <v>0</v>
      </c>
      <c r="W17" s="106">
        <f>'雲林縣(00)'!W56</f>
        <v>0</v>
      </c>
      <c r="X17" s="106">
        <f>'雲林縣(00)'!W55</f>
        <v>0</v>
      </c>
      <c r="Y17" s="106">
        <f>'雲林縣(00)'!W57</f>
        <v>0</v>
      </c>
    </row>
    <row r="18" spans="1:25" s="120" customFormat="1" ht="15.6">
      <c r="A18" s="4" t="s">
        <v>20</v>
      </c>
      <c r="B18" s="111">
        <v>8</v>
      </c>
      <c r="C18" s="111">
        <v>352</v>
      </c>
      <c r="D18" s="111">
        <v>10634</v>
      </c>
      <c r="E18" s="106">
        <f>'嘉義市(00)'!W46</f>
        <v>0</v>
      </c>
      <c r="F18" s="133">
        <f t="shared" si="0"/>
        <v>0</v>
      </c>
      <c r="G18" s="106">
        <f>'嘉義市(00)'!W48</f>
        <v>0</v>
      </c>
      <c r="H18" s="106">
        <f>'嘉義市(00)'!W47</f>
        <v>0</v>
      </c>
      <c r="I18" s="106">
        <f>'嘉義市(00)'!W49</f>
        <v>0</v>
      </c>
      <c r="J18" s="111">
        <v>20</v>
      </c>
      <c r="K18" s="111">
        <v>622</v>
      </c>
      <c r="L18" s="111">
        <v>15468</v>
      </c>
      <c r="M18" s="113">
        <f>'嘉義市(00)'!W42</f>
        <v>2</v>
      </c>
      <c r="N18" s="134">
        <f t="shared" si="1"/>
        <v>0.1</v>
      </c>
      <c r="O18" s="113">
        <f>'嘉義市(00)'!W44</f>
        <v>39</v>
      </c>
      <c r="P18" s="113">
        <f>'嘉義市(00)'!W43</f>
        <v>40</v>
      </c>
      <c r="Q18" s="113">
        <f>'嘉義市(00)'!W45</f>
        <v>81</v>
      </c>
      <c r="R18" s="117">
        <f>'嘉義市(00)'!W50</f>
        <v>0</v>
      </c>
      <c r="S18" s="117">
        <f>'嘉義市(00)'!W52</f>
        <v>0</v>
      </c>
      <c r="T18" s="117">
        <f>'嘉義市(00)'!W51</f>
        <v>0</v>
      </c>
      <c r="U18" s="117">
        <f>'嘉義市(00)'!W53</f>
        <v>0</v>
      </c>
      <c r="V18" s="106">
        <f>'嘉義市(00)'!W54</f>
        <v>0</v>
      </c>
      <c r="W18" s="106">
        <f>'嘉義市(00)'!W56</f>
        <v>0</v>
      </c>
      <c r="X18" s="106">
        <f>'嘉義市(00)'!W55</f>
        <v>0</v>
      </c>
      <c r="Y18" s="106">
        <f>'嘉義市(00)'!W57</f>
        <v>0</v>
      </c>
    </row>
    <row r="19" spans="1:25" s="119" customFormat="1" ht="15.6">
      <c r="A19" s="2" t="s">
        <v>21</v>
      </c>
      <c r="B19" s="110">
        <v>24</v>
      </c>
      <c r="C19" s="110">
        <v>506</v>
      </c>
      <c r="D19" s="110">
        <v>13153</v>
      </c>
      <c r="E19" s="106">
        <f>'嘉義縣(00)'!W46</f>
        <v>2</v>
      </c>
      <c r="F19" s="133">
        <f t="shared" si="0"/>
        <v>8.3333333333333329E-2</v>
      </c>
      <c r="G19" s="106">
        <f>'嘉義縣(00)'!W48</f>
        <v>0</v>
      </c>
      <c r="H19" s="106">
        <f>'嘉義縣(00)'!W47</f>
        <v>0</v>
      </c>
      <c r="I19" s="106">
        <f>'嘉義縣(00)'!W49</f>
        <v>0</v>
      </c>
      <c r="J19" s="110">
        <v>124</v>
      </c>
      <c r="K19" s="110">
        <v>1286</v>
      </c>
      <c r="L19" s="110">
        <v>20810</v>
      </c>
      <c r="M19" s="113">
        <f>'嘉義縣(00)'!W42</f>
        <v>5</v>
      </c>
      <c r="N19" s="134">
        <f t="shared" si="1"/>
        <v>4.0322580645161289E-2</v>
      </c>
      <c r="O19" s="113">
        <f>'嘉義縣(00)'!W44</f>
        <v>15</v>
      </c>
      <c r="P19" s="113">
        <f>'嘉義縣(00)'!W43</f>
        <v>9</v>
      </c>
      <c r="Q19" s="113">
        <f>'嘉義縣(00)'!W45</f>
        <v>67</v>
      </c>
      <c r="R19" s="117">
        <f>'嘉義縣(00)'!W50</f>
        <v>0</v>
      </c>
      <c r="S19" s="117">
        <f>'嘉義縣(00)'!W52</f>
        <v>0</v>
      </c>
      <c r="T19" s="117">
        <f>'嘉義縣(00)'!W51</f>
        <v>0</v>
      </c>
      <c r="U19" s="117">
        <f>'嘉義縣(00)'!W53</f>
        <v>0</v>
      </c>
      <c r="V19" s="106">
        <f>'嘉義縣(00)'!W54</f>
        <v>0</v>
      </c>
      <c r="W19" s="106">
        <f>'嘉義縣(00)'!W56</f>
        <v>0</v>
      </c>
      <c r="X19" s="106">
        <f>'嘉義縣(00)'!W55</f>
        <v>0</v>
      </c>
      <c r="Y19" s="106">
        <f>'嘉義縣(00)'!W57</f>
        <v>0</v>
      </c>
    </row>
    <row r="20" spans="1:25" s="120" customFormat="1" ht="15.6">
      <c r="A20" s="4" t="s">
        <v>22</v>
      </c>
      <c r="B20" s="111">
        <v>60</v>
      </c>
      <c r="C20" s="111">
        <v>1869</v>
      </c>
      <c r="D20" s="111">
        <v>53089</v>
      </c>
      <c r="E20" s="106">
        <f>'臺南市(00)'!W46</f>
        <v>3</v>
      </c>
      <c r="F20" s="133">
        <f t="shared" si="0"/>
        <v>0.05</v>
      </c>
      <c r="G20" s="106">
        <f>'臺南市(00)'!W48</f>
        <v>1</v>
      </c>
      <c r="H20" s="106">
        <f>'臺南市(00)'!W47</f>
        <v>1</v>
      </c>
      <c r="I20" s="106">
        <f>'臺南市(00)'!W49</f>
        <v>1</v>
      </c>
      <c r="J20" s="111">
        <v>211</v>
      </c>
      <c r="K20" s="111">
        <v>3904</v>
      </c>
      <c r="L20" s="111">
        <v>89475</v>
      </c>
      <c r="M20" s="113">
        <f>'臺南市(00)'!W42</f>
        <v>15</v>
      </c>
      <c r="N20" s="134">
        <f t="shared" si="1"/>
        <v>7.1090047393364927E-2</v>
      </c>
      <c r="O20" s="113">
        <f>'臺南市(00)'!W44</f>
        <v>42</v>
      </c>
      <c r="P20" s="113">
        <f>'臺南市(00)'!W43</f>
        <v>44</v>
      </c>
      <c r="Q20" s="113">
        <f>'臺南市(00)'!W45</f>
        <v>589</v>
      </c>
      <c r="R20" s="117">
        <f>'臺南市(00)'!W50</f>
        <v>0</v>
      </c>
      <c r="S20" s="117">
        <f>'臺南市(00)'!W52</f>
        <v>0</v>
      </c>
      <c r="T20" s="117">
        <f>'臺南市(00)'!W51</f>
        <v>0</v>
      </c>
      <c r="U20" s="117">
        <f>'臺南市(00)'!W53</f>
        <v>0</v>
      </c>
      <c r="V20" s="106">
        <f>'臺南市(00)'!W54</f>
        <v>1</v>
      </c>
      <c r="W20" s="106">
        <f>'臺南市(00)'!W56</f>
        <v>0</v>
      </c>
      <c r="X20" s="106">
        <f>'臺南市(00)'!W55</f>
        <v>0</v>
      </c>
      <c r="Y20" s="106">
        <f>'臺南市(00)'!W57</f>
        <v>0</v>
      </c>
    </row>
    <row r="21" spans="1:25" s="120" customFormat="1" ht="15.6">
      <c r="A21" s="4" t="s">
        <v>23</v>
      </c>
      <c r="B21" s="111">
        <v>79</v>
      </c>
      <c r="C21" s="111">
        <v>2764</v>
      </c>
      <c r="D21" s="111">
        <v>76167</v>
      </c>
      <c r="E21" s="106">
        <f>'高雄市(00)'!W46</f>
        <v>19</v>
      </c>
      <c r="F21" s="133">
        <f t="shared" si="0"/>
        <v>0.24050632911392406</v>
      </c>
      <c r="G21" s="106">
        <f>'高雄市(00)'!W48</f>
        <v>49</v>
      </c>
      <c r="H21" s="106">
        <f>'高雄市(00)'!W47</f>
        <v>140</v>
      </c>
      <c r="I21" s="106">
        <f>'高雄市(00)'!W49</f>
        <v>2966</v>
      </c>
      <c r="J21" s="111">
        <v>242</v>
      </c>
      <c r="K21" s="111">
        <v>5442</v>
      </c>
      <c r="L21" s="111">
        <v>129926</v>
      </c>
      <c r="M21" s="113">
        <f>'高雄市(00)'!W42</f>
        <v>64</v>
      </c>
      <c r="N21" s="134">
        <f t="shared" si="1"/>
        <v>0.26446280991735538</v>
      </c>
      <c r="O21" s="113">
        <f>'高雄市(00)'!W44</f>
        <v>424</v>
      </c>
      <c r="P21" s="113">
        <f>'高雄市(00)'!W43</f>
        <v>272</v>
      </c>
      <c r="Q21" s="113">
        <f>'高雄市(00)'!W45</f>
        <v>3055</v>
      </c>
      <c r="R21" s="117">
        <f>'高雄市(00)'!W50</f>
        <v>3</v>
      </c>
      <c r="S21" s="117">
        <f>'高雄市(00)'!W52</f>
        <v>1</v>
      </c>
      <c r="T21" s="117">
        <f>'高雄市(00)'!W51</f>
        <v>1</v>
      </c>
      <c r="U21" s="117">
        <f>'高雄市(00)'!W53</f>
        <v>8</v>
      </c>
      <c r="V21" s="106">
        <f>'高雄市(00)'!W54</f>
        <v>2</v>
      </c>
      <c r="W21" s="106">
        <f>'高雄市(00)'!W56</f>
        <v>1</v>
      </c>
      <c r="X21" s="106">
        <f>'高雄市(00)'!W55</f>
        <v>1</v>
      </c>
      <c r="Y21" s="106">
        <f>'高雄市(00)'!W57</f>
        <v>0</v>
      </c>
    </row>
    <row r="22" spans="1:25" s="120" customFormat="1" ht="15.6" customHeight="1">
      <c r="A22" s="4" t="s">
        <v>24</v>
      </c>
      <c r="B22" s="111">
        <v>35</v>
      </c>
      <c r="C22" s="111">
        <v>886</v>
      </c>
      <c r="D22" s="111">
        <v>24014</v>
      </c>
      <c r="E22" s="106">
        <f>'屏東縣(00)'!W46</f>
        <v>8</v>
      </c>
      <c r="F22" s="133">
        <f t="shared" si="0"/>
        <v>0.22857142857142856</v>
      </c>
      <c r="G22" s="106">
        <f>'屏東縣(00)'!W48</f>
        <v>2</v>
      </c>
      <c r="H22" s="106">
        <f>'屏東縣(00)'!W47</f>
        <v>35</v>
      </c>
      <c r="I22" s="106">
        <f>'屏東縣(00)'!W49</f>
        <v>781</v>
      </c>
      <c r="J22" s="111">
        <v>168</v>
      </c>
      <c r="K22" s="111">
        <v>1965</v>
      </c>
      <c r="L22" s="111">
        <v>37482</v>
      </c>
      <c r="M22" s="113">
        <f>'屏東縣(00)'!W42</f>
        <v>20</v>
      </c>
      <c r="N22" s="134">
        <f t="shared" si="1"/>
        <v>0.11904761904761904</v>
      </c>
      <c r="O22" s="113">
        <f>'屏東縣(00)'!W44</f>
        <v>74</v>
      </c>
      <c r="P22" s="113">
        <f>'屏東縣(00)'!W43</f>
        <v>70</v>
      </c>
      <c r="Q22" s="113">
        <f>'屏東縣(00)'!W45</f>
        <v>1142</v>
      </c>
      <c r="R22" s="117">
        <f>'屏東縣(00)'!W50</f>
        <v>0</v>
      </c>
      <c r="S22" s="117">
        <f>'屏東縣(00)'!W52</f>
        <v>0</v>
      </c>
      <c r="T22" s="117">
        <f>'屏東縣(00)'!W51</f>
        <v>0</v>
      </c>
      <c r="U22" s="117">
        <f>'屏東縣(00)'!W53</f>
        <v>0</v>
      </c>
      <c r="V22" s="106">
        <f>'屏東縣(00)'!W54</f>
        <v>1</v>
      </c>
      <c r="W22" s="106">
        <f>'屏東縣(00)'!W56</f>
        <v>0</v>
      </c>
      <c r="X22" s="106">
        <f>'屏東縣(00)'!W55</f>
        <v>0</v>
      </c>
      <c r="Y22" s="106">
        <f>'屏東縣(00)'!W57</f>
        <v>0</v>
      </c>
    </row>
    <row r="23" spans="1:25" s="120" customFormat="1" ht="15.6">
      <c r="A23" s="4" t="s">
        <v>25</v>
      </c>
      <c r="B23" s="111">
        <v>14</v>
      </c>
      <c r="C23" s="111">
        <v>115</v>
      </c>
      <c r="D23" s="111">
        <v>2452</v>
      </c>
      <c r="E23" s="106">
        <f>'澎湖縣(00)'!W46</f>
        <v>1</v>
      </c>
      <c r="F23" s="133">
        <f t="shared" si="0"/>
        <v>7.1428571428571425E-2</v>
      </c>
      <c r="G23" s="106">
        <f>'澎湖縣(00)'!W48</f>
        <v>1</v>
      </c>
      <c r="H23" s="106">
        <f>'澎湖縣(00)'!W47</f>
        <v>3</v>
      </c>
      <c r="I23" s="106">
        <f>'澎湖縣(00)'!W49</f>
        <v>29</v>
      </c>
      <c r="J23" s="111">
        <v>37</v>
      </c>
      <c r="K23" s="111">
        <v>294</v>
      </c>
      <c r="L23" s="111">
        <v>3756</v>
      </c>
      <c r="M23" s="113">
        <f>'澎湖縣(00)'!W42</f>
        <v>6</v>
      </c>
      <c r="N23" s="134">
        <f t="shared" si="1"/>
        <v>0.16216216216216217</v>
      </c>
      <c r="O23" s="113">
        <f>'澎湖縣(00)'!W44</f>
        <v>10</v>
      </c>
      <c r="P23" s="113">
        <f>'澎湖縣(00)'!W43</f>
        <v>9</v>
      </c>
      <c r="Q23" s="113">
        <f>'澎湖縣(00)'!W45</f>
        <v>52</v>
      </c>
      <c r="R23" s="117">
        <f>'澎湖縣(00)'!W50</f>
        <v>0</v>
      </c>
      <c r="S23" s="117">
        <f>'澎湖縣(00)'!W52</f>
        <v>0</v>
      </c>
      <c r="T23" s="117">
        <f>'澎湖縣(00)'!W51</f>
        <v>0</v>
      </c>
      <c r="U23" s="117">
        <f>'澎湖縣(00)'!W53</f>
        <v>0</v>
      </c>
      <c r="V23" s="106">
        <f>'澎湖縣(00)'!W54</f>
        <v>0</v>
      </c>
      <c r="W23" s="106">
        <f>'澎湖縣(00)'!W56</f>
        <v>0</v>
      </c>
      <c r="X23" s="106">
        <f>'澎湖縣(00)'!W55</f>
        <v>0</v>
      </c>
      <c r="Y23" s="106">
        <f>'澎湖縣(00)'!W57</f>
        <v>0</v>
      </c>
    </row>
    <row r="24" spans="1:25" s="119" customFormat="1" ht="15.6">
      <c r="A24" s="2" t="s">
        <v>26</v>
      </c>
      <c r="B24" s="110">
        <v>5</v>
      </c>
      <c r="C24" s="110">
        <v>81</v>
      </c>
      <c r="D24" s="110">
        <v>2023</v>
      </c>
      <c r="E24" s="106">
        <f>'金門縣(00)'!W46</f>
        <v>1</v>
      </c>
      <c r="F24" s="133">
        <f t="shared" si="0"/>
        <v>0.2</v>
      </c>
      <c r="G24" s="106">
        <f>'金門縣(00)'!W48</f>
        <v>1</v>
      </c>
      <c r="H24" s="106">
        <f>'金門縣(00)'!W47</f>
        <v>1</v>
      </c>
      <c r="I24" s="106">
        <f>'金門縣(00)'!W49</f>
        <v>7</v>
      </c>
      <c r="J24" s="110">
        <v>19</v>
      </c>
      <c r="K24" s="110">
        <v>195</v>
      </c>
      <c r="L24" s="110">
        <v>3618</v>
      </c>
      <c r="M24" s="113">
        <f>'金門縣(00)'!W42</f>
        <v>7</v>
      </c>
      <c r="N24" s="134">
        <f t="shared" si="1"/>
        <v>0.36842105263157893</v>
      </c>
      <c r="O24" s="113">
        <f>'金門縣(00)'!W44</f>
        <v>75</v>
      </c>
      <c r="P24" s="113">
        <f>'金門縣(00)'!W43</f>
        <v>47</v>
      </c>
      <c r="Q24" s="113">
        <f>'金門縣(00)'!W45</f>
        <v>693</v>
      </c>
      <c r="R24" s="117">
        <f>'金門縣(00)'!W50</f>
        <v>0</v>
      </c>
      <c r="S24" s="117">
        <f>'金門縣(00)'!W52</f>
        <v>0</v>
      </c>
      <c r="T24" s="117">
        <f>'金門縣(00)'!W51</f>
        <v>0</v>
      </c>
      <c r="U24" s="117">
        <f>'金門縣(00)'!W53</f>
        <v>0</v>
      </c>
      <c r="V24" s="106">
        <f>'金門縣(00)'!W54</f>
        <v>0</v>
      </c>
      <c r="W24" s="106">
        <f>'金門縣(00)'!W56</f>
        <v>0</v>
      </c>
      <c r="X24" s="106">
        <f>'金門縣(00)'!W55</f>
        <v>0</v>
      </c>
      <c r="Y24" s="106">
        <f>'金門縣(00)'!W57</f>
        <v>0</v>
      </c>
    </row>
    <row r="25" spans="1:25" s="119" customFormat="1" ht="15.6">
      <c r="A25" s="2" t="s">
        <v>27</v>
      </c>
      <c r="B25" s="110">
        <v>21</v>
      </c>
      <c r="C25" s="110">
        <v>289</v>
      </c>
      <c r="D25" s="110">
        <v>6682</v>
      </c>
      <c r="E25" s="106">
        <f>'臺東縣(00)'!W46</f>
        <v>1</v>
      </c>
      <c r="F25" s="135">
        <f t="shared" si="0"/>
        <v>4.7619047619047616E-2</v>
      </c>
      <c r="G25" s="106">
        <f>'臺東縣(00)'!W48</f>
        <v>1</v>
      </c>
      <c r="H25" s="106">
        <f>'臺東縣(00)'!W47</f>
        <v>1</v>
      </c>
      <c r="I25" s="106">
        <f>'臺東縣(00)'!W49</f>
        <v>0</v>
      </c>
      <c r="J25" s="110">
        <v>88</v>
      </c>
      <c r="K25" s="110">
        <v>762</v>
      </c>
      <c r="L25" s="110">
        <v>10702</v>
      </c>
      <c r="M25" s="113">
        <f>'臺東縣(00)'!W42</f>
        <v>21</v>
      </c>
      <c r="N25" s="136">
        <f t="shared" si="1"/>
        <v>0.23863636363636365</v>
      </c>
      <c r="O25" s="113">
        <f>'臺東縣(00)'!W44</f>
        <v>65</v>
      </c>
      <c r="P25" s="113">
        <f>'臺東縣(00)'!W43</f>
        <v>46</v>
      </c>
      <c r="Q25" s="113">
        <f>'臺東縣(00)'!W45</f>
        <v>247</v>
      </c>
      <c r="R25" s="117">
        <f>'臺東縣(00)'!W50</f>
        <v>0</v>
      </c>
      <c r="S25" s="117">
        <f>'臺東縣(00)'!W52</f>
        <v>0</v>
      </c>
      <c r="T25" s="117">
        <f>'臺東縣(00)'!W51</f>
        <v>0</v>
      </c>
      <c r="U25" s="117">
        <f>'臺東縣(00)'!W53</f>
        <v>0</v>
      </c>
      <c r="V25" s="106">
        <f>'臺東縣(00)'!W54</f>
        <v>1</v>
      </c>
      <c r="W25" s="106">
        <f>'臺東縣(00)'!W56</f>
        <v>0</v>
      </c>
      <c r="X25" s="106">
        <f>'臺東縣(00)'!W55</f>
        <v>0</v>
      </c>
      <c r="Y25" s="106">
        <f>'臺東縣(00)'!W57</f>
        <v>0</v>
      </c>
    </row>
    <row r="26" spans="1:25" s="119" customFormat="1" ht="15.6">
      <c r="A26" s="2" t="s">
        <v>28</v>
      </c>
      <c r="B26" s="110">
        <v>23</v>
      </c>
      <c r="C26" s="110">
        <v>404</v>
      </c>
      <c r="D26" s="110">
        <v>10165</v>
      </c>
      <c r="E26" s="106">
        <f>'花蓮縣(00)'!W46</f>
        <v>1</v>
      </c>
      <c r="F26" s="135">
        <f t="shared" si="0"/>
        <v>4.3478260869565216E-2</v>
      </c>
      <c r="G26" s="106">
        <f>'花蓮縣(00)'!W48</f>
        <v>0</v>
      </c>
      <c r="H26" s="106">
        <f>'花蓮縣(00)'!W47</f>
        <v>3</v>
      </c>
      <c r="I26" s="106">
        <f>'花蓮縣(00)'!W49</f>
        <v>28</v>
      </c>
      <c r="J26" s="111">
        <v>103</v>
      </c>
      <c r="K26" s="110">
        <v>973</v>
      </c>
      <c r="L26" s="110">
        <v>15914</v>
      </c>
      <c r="M26" s="113">
        <f>'花蓮縣(00)'!W42</f>
        <v>5</v>
      </c>
      <c r="N26" s="136">
        <f t="shared" si="1"/>
        <v>4.8543689320388349E-2</v>
      </c>
      <c r="O26" s="113">
        <f>'花蓮縣(00)'!W44</f>
        <v>4</v>
      </c>
      <c r="P26" s="113">
        <f>'花蓮縣(00)'!W43</f>
        <v>5</v>
      </c>
      <c r="Q26" s="113">
        <f>'花蓮縣(00)'!W45</f>
        <v>1</v>
      </c>
      <c r="R26" s="117">
        <f>'花蓮縣(00)'!W50</f>
        <v>0</v>
      </c>
      <c r="S26" s="117">
        <f>'花蓮縣(00)'!W52</f>
        <v>0</v>
      </c>
      <c r="T26" s="117">
        <f>'花蓮縣(00)'!W51</f>
        <v>0</v>
      </c>
      <c r="U26" s="117">
        <f>'花蓮縣(00)'!W53</f>
        <v>0</v>
      </c>
      <c r="V26" s="106">
        <f>'花蓮縣(00)'!W54</f>
        <v>1</v>
      </c>
      <c r="W26" s="106">
        <f>'花蓮縣(00)'!W56</f>
        <v>0</v>
      </c>
      <c r="X26" s="106">
        <f>'花蓮縣(00)'!W55</f>
        <v>0</v>
      </c>
      <c r="Y26" s="106">
        <f>'花蓮縣(00)'!W57</f>
        <v>0</v>
      </c>
    </row>
    <row r="27" spans="1:25" s="119" customFormat="1" ht="15.6">
      <c r="A27" s="2" t="s">
        <v>29</v>
      </c>
      <c r="B27" s="110">
        <v>5</v>
      </c>
      <c r="C27" s="110">
        <v>18</v>
      </c>
      <c r="D27" s="110">
        <v>249</v>
      </c>
      <c r="E27" s="106">
        <f>'連江縣(00)'!W46</f>
        <v>0</v>
      </c>
      <c r="F27" s="133">
        <f t="shared" si="0"/>
        <v>0</v>
      </c>
      <c r="G27" s="106">
        <f>'連江縣(00)'!W48</f>
        <v>0</v>
      </c>
      <c r="H27" s="106">
        <f>'連江縣(00)'!W47</f>
        <v>0</v>
      </c>
      <c r="I27" s="106">
        <f>'連江縣(00)'!W49</f>
        <v>0</v>
      </c>
      <c r="J27" s="111">
        <v>8</v>
      </c>
      <c r="K27" s="111">
        <v>50</v>
      </c>
      <c r="L27" s="111">
        <v>455</v>
      </c>
      <c r="M27" s="113">
        <f>'連江縣(00)'!W42</f>
        <v>1</v>
      </c>
      <c r="N27" s="134">
        <f t="shared" si="1"/>
        <v>0.125</v>
      </c>
      <c r="O27" s="113">
        <f>'連江縣(00)'!W44</f>
        <v>0</v>
      </c>
      <c r="P27" s="113">
        <f>'連江縣(00)'!W43</f>
        <v>0</v>
      </c>
      <c r="Q27" s="113">
        <f>'連江縣(00)'!W45</f>
        <v>0</v>
      </c>
      <c r="R27" s="117">
        <f>'連江縣(00)'!W50</f>
        <v>0</v>
      </c>
      <c r="S27" s="117">
        <f>'連江縣(00)'!W52</f>
        <v>0</v>
      </c>
      <c r="T27" s="117">
        <f>'連江縣(00)'!W51</f>
        <v>0</v>
      </c>
      <c r="U27" s="117">
        <f>'連江縣(00)'!W53</f>
        <v>0</v>
      </c>
      <c r="V27" s="106">
        <f>'連江縣(00)'!W54</f>
        <v>0</v>
      </c>
      <c r="W27" s="106">
        <f>'連江縣(00)'!W56</f>
        <v>0</v>
      </c>
      <c r="X27" s="106">
        <f>'連江縣(00)'!W55</f>
        <v>0</v>
      </c>
      <c r="Y27" s="106">
        <f>'連江縣(00)'!W57</f>
        <v>0</v>
      </c>
    </row>
    <row r="28" spans="1:25" s="119" customFormat="1" ht="15.6">
      <c r="A28" s="2" t="s">
        <v>30</v>
      </c>
      <c r="B28" s="110">
        <f>SUM(B6:B27)</f>
        <v>735</v>
      </c>
      <c r="C28" s="110">
        <f>SUM(C6:C27)</f>
        <v>24636</v>
      </c>
      <c r="D28" s="110">
        <f>SUM(D6:D27)</f>
        <v>687204</v>
      </c>
      <c r="E28" s="106">
        <f>SUM(E6:E27)</f>
        <v>152</v>
      </c>
      <c r="F28" s="133">
        <f t="shared" si="0"/>
        <v>0.20680272108843537</v>
      </c>
      <c r="G28" s="106">
        <f t="shared" ref="G28:M28" si="2">SUM(G6:G27)</f>
        <v>661</v>
      </c>
      <c r="H28" s="106">
        <f t="shared" si="2"/>
        <v>841</v>
      </c>
      <c r="I28" s="106">
        <f t="shared" si="2"/>
        <v>15611</v>
      </c>
      <c r="J28" s="109">
        <f t="shared" si="2"/>
        <v>2630</v>
      </c>
      <c r="K28" s="109">
        <f t="shared" si="2"/>
        <v>51097</v>
      </c>
      <c r="L28" s="109">
        <f t="shared" si="2"/>
        <v>1173882</v>
      </c>
      <c r="M28" s="113">
        <f t="shared" si="2"/>
        <v>587</v>
      </c>
      <c r="N28" s="134">
        <f t="shared" si="1"/>
        <v>0.2231939163498099</v>
      </c>
      <c r="O28" s="113">
        <f>SUM(O6:O27)</f>
        <v>4180</v>
      </c>
      <c r="P28" s="113">
        <f>SUM(P6:P27)</f>
        <v>3747</v>
      </c>
      <c r="Q28" s="113">
        <f>SUM(Q6:Q27)</f>
        <v>53565</v>
      </c>
      <c r="R28" s="117">
        <f t="shared" ref="R28" si="3">SUM(R6:R27)</f>
        <v>21</v>
      </c>
      <c r="S28" s="117">
        <f t="shared" ref="S28:Y28" si="4">SUM(S6:S27)</f>
        <v>72</v>
      </c>
      <c r="T28" s="117">
        <f t="shared" si="4"/>
        <v>47</v>
      </c>
      <c r="U28" s="117">
        <f t="shared" si="4"/>
        <v>814</v>
      </c>
      <c r="V28" s="106">
        <f t="shared" si="4"/>
        <v>15</v>
      </c>
      <c r="W28" s="106">
        <f t="shared" si="4"/>
        <v>363</v>
      </c>
      <c r="X28" s="106">
        <f t="shared" si="4"/>
        <v>33</v>
      </c>
      <c r="Y28" s="106">
        <f t="shared" si="4"/>
        <v>361</v>
      </c>
    </row>
    <row r="29" spans="1:25" s="121" customFormat="1" ht="15.6">
      <c r="B29" s="122"/>
      <c r="C29" s="122"/>
      <c r="D29" s="122"/>
      <c r="E29" s="122"/>
      <c r="F29" s="123"/>
      <c r="G29" s="122"/>
      <c r="H29" s="122"/>
      <c r="I29" s="122"/>
      <c r="J29" s="122"/>
      <c r="K29" s="122"/>
      <c r="L29" s="122"/>
      <c r="M29" s="124"/>
      <c r="O29" s="124"/>
      <c r="P29" s="124"/>
      <c r="Q29" s="124"/>
      <c r="R29" s="125"/>
      <c r="S29" s="125"/>
      <c r="T29" s="125"/>
      <c r="U29" s="125"/>
      <c r="V29" s="122"/>
      <c r="W29" s="122"/>
      <c r="X29" s="122"/>
      <c r="Y29" s="122"/>
    </row>
    <row r="30" spans="1:25" s="120" customFormat="1" ht="15.6">
      <c r="A30" s="3" t="s">
        <v>31</v>
      </c>
      <c r="B30" s="104">
        <f>SUM(B6:B12,B27)</f>
        <v>263</v>
      </c>
      <c r="C30" s="104">
        <f>SUM(C6:C12,C27)</f>
        <v>10900</v>
      </c>
      <c r="D30" s="104">
        <f>SUM(D6:D12,D27)</f>
        <v>304878</v>
      </c>
      <c r="E30" s="107">
        <f>SUM(E6:E12,E27)</f>
        <v>39</v>
      </c>
      <c r="F30" s="137">
        <f>E30/B30</f>
        <v>0.14828897338403041</v>
      </c>
      <c r="G30" s="107">
        <f>SUM(G6:G12)</f>
        <v>172</v>
      </c>
      <c r="H30" s="107">
        <f>SUM(H6:H12)</f>
        <v>172</v>
      </c>
      <c r="I30" s="107">
        <f>SUM(I6:I12)</f>
        <v>2250</v>
      </c>
      <c r="J30" s="108">
        <v>207</v>
      </c>
      <c r="K30" s="108">
        <v>9469</v>
      </c>
      <c r="L30" s="108">
        <v>364981</v>
      </c>
      <c r="M30" s="114">
        <f>SUM(M6:M12)</f>
        <v>110</v>
      </c>
      <c r="N30" s="138">
        <f>M30/J30</f>
        <v>0.53140096618357491</v>
      </c>
      <c r="O30" s="114">
        <f t="shared" ref="O30:Y30" si="5">SUM(O6:O12)</f>
        <v>645</v>
      </c>
      <c r="P30" s="114">
        <f t="shared" si="5"/>
        <v>730</v>
      </c>
      <c r="Q30" s="114">
        <f t="shared" si="5"/>
        <v>12918</v>
      </c>
      <c r="R30" s="118">
        <f t="shared" si="5"/>
        <v>8</v>
      </c>
      <c r="S30" s="118">
        <f t="shared" si="5"/>
        <v>5</v>
      </c>
      <c r="T30" s="118">
        <f t="shared" si="5"/>
        <v>7</v>
      </c>
      <c r="U30" s="118">
        <f t="shared" si="5"/>
        <v>49</v>
      </c>
      <c r="V30" s="107">
        <f t="shared" si="5"/>
        <v>5</v>
      </c>
      <c r="W30" s="107">
        <f t="shared" si="5"/>
        <v>0</v>
      </c>
      <c r="X30" s="107">
        <f t="shared" si="5"/>
        <v>0</v>
      </c>
      <c r="Y30" s="107">
        <f t="shared" si="5"/>
        <v>0</v>
      </c>
    </row>
    <row r="31" spans="1:25" s="120" customFormat="1" ht="15.6">
      <c r="A31" s="3" t="s">
        <v>32</v>
      </c>
      <c r="B31" s="104">
        <f>SUM(B13:B17)</f>
        <v>203</v>
      </c>
      <c r="C31" s="104">
        <f>SUM(C13:C17)</f>
        <v>6470</v>
      </c>
      <c r="D31" s="104">
        <f>SUM(D13:D17)</f>
        <v>183947</v>
      </c>
      <c r="E31" s="107">
        <f>SUM(E13:E17)</f>
        <v>77</v>
      </c>
      <c r="F31" s="137">
        <f>E31/B31</f>
        <v>0.37931034482758619</v>
      </c>
      <c r="G31" s="107">
        <f t="shared" ref="G31:M31" si="6">SUM(G13:G17)</f>
        <v>434</v>
      </c>
      <c r="H31" s="107">
        <f t="shared" si="6"/>
        <v>485</v>
      </c>
      <c r="I31" s="107">
        <f t="shared" si="6"/>
        <v>9549</v>
      </c>
      <c r="J31" s="108">
        <f t="shared" si="6"/>
        <v>819</v>
      </c>
      <c r="K31" s="108">
        <f t="shared" si="6"/>
        <v>13768</v>
      </c>
      <c r="L31" s="108">
        <f t="shared" si="6"/>
        <v>305241</v>
      </c>
      <c r="M31" s="114">
        <f t="shared" si="6"/>
        <v>331</v>
      </c>
      <c r="N31" s="138">
        <f>M31/J31</f>
        <v>0.40415140415140416</v>
      </c>
      <c r="O31" s="114">
        <f>SUM(O13:O17)</f>
        <v>2787</v>
      </c>
      <c r="P31" s="114">
        <f>SUM(P13:P17)</f>
        <v>2475</v>
      </c>
      <c r="Q31" s="114">
        <f>SUM(Q13:Q17)</f>
        <v>34720</v>
      </c>
      <c r="R31" s="118">
        <f t="shared" ref="R31" si="7">SUM(R13:R17)</f>
        <v>10</v>
      </c>
      <c r="S31" s="118">
        <f>SUM(S13:S17)</f>
        <v>66</v>
      </c>
      <c r="T31" s="118">
        <f>SUM(T13:T17)</f>
        <v>39</v>
      </c>
      <c r="U31" s="118">
        <f>SUM(U13:U17)</f>
        <v>757</v>
      </c>
      <c r="V31" s="107">
        <f t="shared" ref="V31" si="8">SUM(V13:V17)</f>
        <v>4</v>
      </c>
      <c r="W31" s="107">
        <f>SUM(W13:W17)</f>
        <v>362</v>
      </c>
      <c r="X31" s="107">
        <f>SUM(X13:X17)</f>
        <v>32</v>
      </c>
      <c r="Y31" s="107">
        <f>SUM(Y13:Y17)</f>
        <v>361</v>
      </c>
    </row>
    <row r="32" spans="1:25" s="120" customFormat="1" ht="15.6">
      <c r="A32" s="3" t="s">
        <v>33</v>
      </c>
      <c r="B32" s="104">
        <f>SUM(B18:B24)</f>
        <v>225</v>
      </c>
      <c r="C32" s="104">
        <f>SUM(C18:C24)</f>
        <v>6573</v>
      </c>
      <c r="D32" s="104">
        <f>SUM(D18:D24)</f>
        <v>181532</v>
      </c>
      <c r="E32" s="107">
        <f>SUM(E18:E24)</f>
        <v>34</v>
      </c>
      <c r="F32" s="137">
        <f>E32/B32</f>
        <v>0.15111111111111111</v>
      </c>
      <c r="G32" s="107">
        <f t="shared" ref="G32:M32" si="9">SUM(G18:G24)</f>
        <v>54</v>
      </c>
      <c r="H32" s="107">
        <f t="shared" si="9"/>
        <v>180</v>
      </c>
      <c r="I32" s="107">
        <f t="shared" si="9"/>
        <v>3784</v>
      </c>
      <c r="J32" s="108">
        <f t="shared" si="9"/>
        <v>821</v>
      </c>
      <c r="K32" s="108">
        <f t="shared" si="9"/>
        <v>13708</v>
      </c>
      <c r="L32" s="108">
        <f t="shared" si="9"/>
        <v>300535</v>
      </c>
      <c r="M32" s="114">
        <f t="shared" si="9"/>
        <v>119</v>
      </c>
      <c r="N32" s="138">
        <f>M32/J32</f>
        <v>0.14494518879415347</v>
      </c>
      <c r="O32" s="114">
        <f>SUM(O18:O24)</f>
        <v>679</v>
      </c>
      <c r="P32" s="114">
        <f>SUM(P18:P24)</f>
        <v>491</v>
      </c>
      <c r="Q32" s="114">
        <f>SUM(Q18:Q24)</f>
        <v>5679</v>
      </c>
      <c r="R32" s="118">
        <f t="shared" ref="R32" si="10">SUM(R18:R24)</f>
        <v>3</v>
      </c>
      <c r="S32" s="118">
        <f>SUM(S18:S24)</f>
        <v>1</v>
      </c>
      <c r="T32" s="118">
        <f>SUM(T18:T24)</f>
        <v>1</v>
      </c>
      <c r="U32" s="118">
        <f>SUM(U18:U24)</f>
        <v>8</v>
      </c>
      <c r="V32" s="107">
        <f t="shared" ref="V32" si="11">SUM(V18:V24)</f>
        <v>4</v>
      </c>
      <c r="W32" s="107">
        <f>SUM(W18:W24)</f>
        <v>1</v>
      </c>
      <c r="X32" s="107">
        <f>SUM(X18:X24)</f>
        <v>1</v>
      </c>
      <c r="Y32" s="107">
        <f>SUM(Y18:Y24)</f>
        <v>0</v>
      </c>
    </row>
    <row r="33" spans="1:25" s="120" customFormat="1" ht="15.6">
      <c r="A33" s="3" t="s">
        <v>34</v>
      </c>
      <c r="B33" s="104">
        <f>SUM(B25:B26)</f>
        <v>44</v>
      </c>
      <c r="C33" s="104">
        <f>SUM(C25:C26)</f>
        <v>693</v>
      </c>
      <c r="D33" s="104">
        <f>SUM(D25:D26)</f>
        <v>16847</v>
      </c>
      <c r="E33" s="107">
        <f>SUM(E25:E26)</f>
        <v>2</v>
      </c>
      <c r="F33" s="137">
        <f>E33/B33</f>
        <v>4.5454545454545456E-2</v>
      </c>
      <c r="G33" s="107">
        <f t="shared" ref="G33:M33" si="12">SUM(G25:G26)</f>
        <v>1</v>
      </c>
      <c r="H33" s="107">
        <f t="shared" si="12"/>
        <v>4</v>
      </c>
      <c r="I33" s="107">
        <f t="shared" si="12"/>
        <v>28</v>
      </c>
      <c r="J33" s="108">
        <f t="shared" si="12"/>
        <v>191</v>
      </c>
      <c r="K33" s="108">
        <f t="shared" si="12"/>
        <v>1735</v>
      </c>
      <c r="L33" s="108">
        <f t="shared" si="12"/>
        <v>26616</v>
      </c>
      <c r="M33" s="114">
        <f t="shared" si="12"/>
        <v>26</v>
      </c>
      <c r="N33" s="138">
        <f>M33/J33</f>
        <v>0.13612565445026178</v>
      </c>
      <c r="O33" s="114">
        <f>SUM(O25:O26)</f>
        <v>69</v>
      </c>
      <c r="P33" s="114">
        <f>SUM(P25:P26)</f>
        <v>51</v>
      </c>
      <c r="Q33" s="114">
        <f>SUM(Q25:Q26)</f>
        <v>248</v>
      </c>
      <c r="R33" s="118">
        <f t="shared" ref="R33" si="13">SUM(R25:R26)</f>
        <v>0</v>
      </c>
      <c r="S33" s="118">
        <f>SUM(S25:S26)</f>
        <v>0</v>
      </c>
      <c r="T33" s="118">
        <f>SUM(T25:T26)</f>
        <v>0</v>
      </c>
      <c r="U33" s="118">
        <f>SUM(U25:U26)</f>
        <v>0</v>
      </c>
      <c r="V33" s="107">
        <f t="shared" ref="V33" si="14">SUM(V25:V26)</f>
        <v>2</v>
      </c>
      <c r="W33" s="107">
        <f>SUM(W25:W26)</f>
        <v>0</v>
      </c>
      <c r="X33" s="107">
        <f>SUM(X25:X26)</f>
        <v>0</v>
      </c>
      <c r="Y33" s="107">
        <f>SUM(Y25:Y26)</f>
        <v>0</v>
      </c>
    </row>
    <row r="34" spans="1:25" s="120" customFormat="1" ht="15.6">
      <c r="A34" s="4" t="s">
        <v>30</v>
      </c>
      <c r="B34" s="105">
        <f>SUM(B30:B33)</f>
        <v>735</v>
      </c>
      <c r="C34" s="105">
        <f>SUM(C30:C33)</f>
        <v>24636</v>
      </c>
      <c r="D34" s="105">
        <f>SUM(D30:D33)</f>
        <v>687204</v>
      </c>
      <c r="E34" s="106">
        <f>SUM(E30:E33)</f>
        <v>152</v>
      </c>
      <c r="F34" s="133">
        <f>E34/B34</f>
        <v>0.20680272108843537</v>
      </c>
      <c r="G34" s="106">
        <f t="shared" ref="G34:M34" si="15">SUM(G30:G33)</f>
        <v>661</v>
      </c>
      <c r="H34" s="106">
        <f t="shared" si="15"/>
        <v>841</v>
      </c>
      <c r="I34" s="106">
        <f t="shared" si="15"/>
        <v>15611</v>
      </c>
      <c r="J34" s="109">
        <f t="shared" si="15"/>
        <v>2038</v>
      </c>
      <c r="K34" s="109">
        <f t="shared" si="15"/>
        <v>38680</v>
      </c>
      <c r="L34" s="109">
        <f t="shared" si="15"/>
        <v>997373</v>
      </c>
      <c r="M34" s="113">
        <f t="shared" si="15"/>
        <v>586</v>
      </c>
      <c r="N34" s="134">
        <f>M34/J34</f>
        <v>0.28753680078508342</v>
      </c>
      <c r="O34" s="113">
        <f>SUM(O30:O33)</f>
        <v>4180</v>
      </c>
      <c r="P34" s="113">
        <f>SUM(P30:P33)</f>
        <v>3747</v>
      </c>
      <c r="Q34" s="113">
        <f>SUM(Q30:Q33)</f>
        <v>53565</v>
      </c>
      <c r="R34" s="117">
        <f t="shared" ref="R34" si="16">SUM(R30:R33)</f>
        <v>21</v>
      </c>
      <c r="S34" s="117">
        <f>SUM(S30:S33)</f>
        <v>72</v>
      </c>
      <c r="T34" s="117">
        <f>SUM(T30:T33)</f>
        <v>47</v>
      </c>
      <c r="U34" s="117">
        <f>SUM(U30:U33)</f>
        <v>814</v>
      </c>
      <c r="V34" s="106">
        <f t="shared" ref="V34" si="17">SUM(V30:V33)</f>
        <v>15</v>
      </c>
      <c r="W34" s="106">
        <f>SUM(W30:W33)</f>
        <v>363</v>
      </c>
      <c r="X34" s="106">
        <f>SUM(X30:X33)</f>
        <v>33</v>
      </c>
      <c r="Y34" s="106">
        <f>SUM(Y30:Y33)</f>
        <v>361</v>
      </c>
    </row>
  </sheetData>
  <mergeCells count="10">
    <mergeCell ref="R3:U4"/>
    <mergeCell ref="V3:Y4"/>
    <mergeCell ref="A1:Y2"/>
    <mergeCell ref="A3:A5"/>
    <mergeCell ref="B3:D4"/>
    <mergeCell ref="E3:I4"/>
    <mergeCell ref="J3:L4"/>
    <mergeCell ref="M3:Q4"/>
    <mergeCell ref="E5:F5"/>
    <mergeCell ref="M5:N5"/>
  </mergeCells>
  <phoneticPr fontId="1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16"/>
  <sheetViews>
    <sheetView topLeftCell="A55" zoomScaleNormal="100" workbookViewId="0">
      <selection activeCell="E72" sqref="E72"/>
    </sheetView>
  </sheetViews>
  <sheetFormatPr defaultColWidth="8.77734375" defaultRowHeight="15.6"/>
  <cols>
    <col min="1" max="1" width="4.77734375" style="74" bestFit="1" customWidth="1"/>
    <col min="2" max="2" width="8.77734375" style="74" bestFit="1" customWidth="1"/>
    <col min="3" max="3" width="13.6640625" style="74" bestFit="1" customWidth="1"/>
    <col min="4" max="4" width="24" style="74" bestFit="1" customWidth="1"/>
    <col min="5" max="5" width="26.6640625" style="74" bestFit="1" customWidth="1"/>
    <col min="6" max="6" width="14.6640625" style="74" bestFit="1" customWidth="1"/>
    <col min="7" max="7" width="8" style="80" bestFit="1" customWidth="1"/>
    <col min="8" max="9" width="13.109375" style="80" bestFit="1" customWidth="1"/>
    <col min="10" max="10" width="8" style="80" bestFit="1" customWidth="1"/>
    <col min="11" max="12" width="13.109375" style="80" bestFit="1" customWidth="1"/>
    <col min="13" max="13" width="9.44140625" style="80" bestFit="1" customWidth="1"/>
    <col min="14" max="15" width="13.109375" style="80" bestFit="1" customWidth="1"/>
    <col min="16" max="16" width="9.44140625" style="74" hidden="1" customWidth="1"/>
    <col min="17" max="18" width="13.109375" style="74" hidden="1" customWidth="1"/>
    <col min="19" max="19" width="8.77734375" style="74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74"/>
  </cols>
  <sheetData>
    <row r="1" spans="1:45">
      <c r="A1" s="202" t="s">
        <v>1343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5" ht="41.4">
      <c r="A2" s="76" t="s">
        <v>0</v>
      </c>
      <c r="B2" s="76" t="s">
        <v>1</v>
      </c>
      <c r="C2" s="51" t="s">
        <v>981</v>
      </c>
      <c r="D2" s="76" t="s">
        <v>43</v>
      </c>
      <c r="E2" s="76" t="s">
        <v>45</v>
      </c>
      <c r="F2" s="76" t="s">
        <v>46</v>
      </c>
      <c r="G2" s="78" t="s">
        <v>63</v>
      </c>
      <c r="H2" s="78" t="s">
        <v>48</v>
      </c>
      <c r="I2" s="78" t="s">
        <v>47</v>
      </c>
      <c r="J2" s="78" t="s">
        <v>687</v>
      </c>
      <c r="K2" s="78" t="s">
        <v>49</v>
      </c>
      <c r="L2" s="78" t="s">
        <v>50</v>
      </c>
      <c r="M2" s="78" t="s">
        <v>688</v>
      </c>
      <c r="N2" s="78" t="s">
        <v>51</v>
      </c>
      <c r="O2" s="78" t="s">
        <v>628</v>
      </c>
      <c r="P2" s="147" t="s">
        <v>629</v>
      </c>
      <c r="Q2" s="77" t="s">
        <v>52</v>
      </c>
      <c r="R2" s="77" t="s">
        <v>630</v>
      </c>
      <c r="T2" s="196" t="s">
        <v>639</v>
      </c>
      <c r="U2" s="195" t="s">
        <v>647</v>
      </c>
      <c r="V2" s="45" t="s">
        <v>653</v>
      </c>
      <c r="W2" s="47">
        <v>7</v>
      </c>
    </row>
    <row r="3" spans="1:45" ht="54" customHeight="1">
      <c r="A3" s="12">
        <v>1</v>
      </c>
      <c r="B3" s="12" t="s">
        <v>44</v>
      </c>
      <c r="C3" s="12" t="s">
        <v>1262</v>
      </c>
      <c r="D3" s="12" t="s">
        <v>56</v>
      </c>
      <c r="E3" s="20" t="s">
        <v>603</v>
      </c>
      <c r="F3" s="12" t="s">
        <v>92</v>
      </c>
      <c r="G3" s="58">
        <v>6</v>
      </c>
      <c r="H3" s="58">
        <v>6</v>
      </c>
      <c r="I3" s="58">
        <v>131</v>
      </c>
      <c r="J3" s="79">
        <v>24</v>
      </c>
      <c r="K3" s="79">
        <v>15</v>
      </c>
      <c r="L3" s="79">
        <v>221</v>
      </c>
      <c r="M3" s="72">
        <v>28</v>
      </c>
      <c r="N3" s="72">
        <v>29</v>
      </c>
      <c r="O3" s="72">
        <v>465</v>
      </c>
      <c r="P3" s="148"/>
      <c r="Q3" s="12"/>
      <c r="R3" s="12"/>
      <c r="T3" s="196"/>
      <c r="U3" s="195"/>
      <c r="V3" s="45" t="s">
        <v>640</v>
      </c>
      <c r="W3" s="47">
        <f>SUMIF($B$2:$B$918,"國小",$G$2:$G$918)</f>
        <v>27</v>
      </c>
    </row>
    <row r="4" spans="1:45" ht="27.6">
      <c r="A4" s="12">
        <v>2</v>
      </c>
      <c r="B4" s="12" t="s">
        <v>42</v>
      </c>
      <c r="C4" s="12" t="s">
        <v>1244</v>
      </c>
      <c r="D4" s="12" t="s">
        <v>829</v>
      </c>
      <c r="E4" s="20" t="s">
        <v>966</v>
      </c>
      <c r="F4" s="12" t="s">
        <v>112</v>
      </c>
      <c r="G4" s="58" t="s">
        <v>631</v>
      </c>
      <c r="H4" s="58" t="s">
        <v>631</v>
      </c>
      <c r="I4" s="58" t="s">
        <v>631</v>
      </c>
      <c r="J4" s="79">
        <v>7</v>
      </c>
      <c r="K4" s="79">
        <v>3</v>
      </c>
      <c r="L4" s="79">
        <v>53</v>
      </c>
      <c r="M4" s="72">
        <v>19</v>
      </c>
      <c r="N4" s="72">
        <v>14</v>
      </c>
      <c r="O4" s="72">
        <v>313</v>
      </c>
      <c r="P4" s="149"/>
      <c r="Q4" s="25"/>
      <c r="R4" s="25"/>
      <c r="T4" s="196"/>
      <c r="U4" s="195"/>
      <c r="V4" s="45" t="s">
        <v>643</v>
      </c>
      <c r="W4" s="47">
        <f>SUMIF($B$2:$B$918,"國小",$H$2:$H$918)</f>
        <v>30</v>
      </c>
    </row>
    <row r="5" spans="1:45" ht="54" customHeight="1">
      <c r="A5" s="12">
        <v>3</v>
      </c>
      <c r="B5" s="12" t="s">
        <v>42</v>
      </c>
      <c r="C5" s="12" t="s">
        <v>1263</v>
      </c>
      <c r="D5" s="12" t="s">
        <v>58</v>
      </c>
      <c r="E5" s="20" t="s">
        <v>975</v>
      </c>
      <c r="F5" s="12" t="s">
        <v>57</v>
      </c>
      <c r="G5" s="58">
        <v>2</v>
      </c>
      <c r="H5" s="58">
        <v>5</v>
      </c>
      <c r="I5" s="58">
        <v>83</v>
      </c>
      <c r="J5" s="79">
        <v>21</v>
      </c>
      <c r="K5" s="79">
        <v>12</v>
      </c>
      <c r="L5" s="79">
        <v>346</v>
      </c>
      <c r="M5" s="72">
        <v>26</v>
      </c>
      <c r="N5" s="72">
        <v>26</v>
      </c>
      <c r="O5" s="72">
        <v>602</v>
      </c>
      <c r="P5" s="148"/>
      <c r="Q5" s="12"/>
      <c r="R5" s="12"/>
      <c r="T5" s="196"/>
      <c r="U5" s="195"/>
      <c r="V5" s="45" t="s">
        <v>645</v>
      </c>
      <c r="W5" s="47">
        <f>SUMIF($B$2:$B$918,"國小",$I$2:$I$918)</f>
        <v>651</v>
      </c>
    </row>
    <row r="6" spans="1:45" ht="40.5" customHeight="1">
      <c r="A6" s="12">
        <v>4</v>
      </c>
      <c r="B6" s="12" t="s">
        <v>42</v>
      </c>
      <c r="C6" s="12" t="s">
        <v>1272</v>
      </c>
      <c r="D6" s="12" t="s">
        <v>59</v>
      </c>
      <c r="E6" s="20" t="s">
        <v>588</v>
      </c>
      <c r="F6" s="12" t="s">
        <v>57</v>
      </c>
      <c r="G6" s="58">
        <v>2</v>
      </c>
      <c r="H6" s="58">
        <v>2</v>
      </c>
      <c r="I6" s="58">
        <v>42</v>
      </c>
      <c r="J6" s="79">
        <v>25</v>
      </c>
      <c r="K6" s="79">
        <v>15</v>
      </c>
      <c r="L6" s="79">
        <v>422</v>
      </c>
      <c r="M6" s="72">
        <v>60</v>
      </c>
      <c r="N6" s="72">
        <v>60</v>
      </c>
      <c r="O6" s="72">
        <v>1335</v>
      </c>
      <c r="P6" s="148"/>
      <c r="Q6" s="12"/>
      <c r="R6" s="12"/>
      <c r="S6" s="43"/>
      <c r="T6" s="196"/>
      <c r="U6" s="197" t="s">
        <v>648</v>
      </c>
      <c r="V6" s="45" t="s">
        <v>653</v>
      </c>
      <c r="W6" s="47">
        <v>1</v>
      </c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</row>
    <row r="7" spans="1:45" ht="40.5" customHeight="1">
      <c r="A7" s="12">
        <v>5</v>
      </c>
      <c r="B7" s="12" t="s">
        <v>42</v>
      </c>
      <c r="C7" s="12" t="s">
        <v>1268</v>
      </c>
      <c r="D7" s="12" t="s">
        <v>60</v>
      </c>
      <c r="E7" s="20" t="s">
        <v>587</v>
      </c>
      <c r="F7" s="12" t="s">
        <v>57</v>
      </c>
      <c r="G7" s="58">
        <v>4</v>
      </c>
      <c r="H7" s="58">
        <v>6</v>
      </c>
      <c r="I7" s="58">
        <v>112</v>
      </c>
      <c r="J7" s="79">
        <v>24</v>
      </c>
      <c r="K7" s="79">
        <v>11</v>
      </c>
      <c r="L7" s="79">
        <v>355</v>
      </c>
      <c r="M7" s="72">
        <v>27</v>
      </c>
      <c r="N7" s="72">
        <v>18</v>
      </c>
      <c r="O7" s="72">
        <v>538</v>
      </c>
      <c r="P7" s="148"/>
      <c r="Q7" s="12"/>
      <c r="R7" s="12"/>
      <c r="T7" s="196"/>
      <c r="U7" s="197"/>
      <c r="V7" s="45" t="s">
        <v>640</v>
      </c>
      <c r="W7" s="47">
        <f>SUMIF($B$2:$B$918,"國中",$G$2:$G$918)</f>
        <v>1</v>
      </c>
    </row>
    <row r="8" spans="1:45" ht="27" customHeight="1">
      <c r="A8" s="12">
        <v>6</v>
      </c>
      <c r="B8" s="12" t="s">
        <v>2</v>
      </c>
      <c r="C8" s="29" t="s">
        <v>1222</v>
      </c>
      <c r="D8" s="12" t="s">
        <v>62</v>
      </c>
      <c r="E8" s="20" t="s">
        <v>586</v>
      </c>
      <c r="F8" s="12" t="s">
        <v>57</v>
      </c>
      <c r="G8" s="58">
        <v>1</v>
      </c>
      <c r="H8" s="58">
        <v>1</v>
      </c>
      <c r="I8" s="58">
        <v>34</v>
      </c>
      <c r="J8" s="79">
        <v>7</v>
      </c>
      <c r="K8" s="79">
        <v>2</v>
      </c>
      <c r="L8" s="79">
        <v>192</v>
      </c>
      <c r="M8" s="58">
        <v>30</v>
      </c>
      <c r="N8" s="58">
        <v>11</v>
      </c>
      <c r="O8" s="58">
        <v>957</v>
      </c>
      <c r="P8" s="148"/>
      <c r="Q8" s="12"/>
      <c r="R8" s="12"/>
      <c r="T8" s="196"/>
      <c r="U8" s="197"/>
      <c r="V8" s="45" t="s">
        <v>643</v>
      </c>
      <c r="W8" s="47">
        <f>SUMIF($B$2:$B$918,"國小",$H$2:$H$918)</f>
        <v>30</v>
      </c>
    </row>
    <row r="9" spans="1:45" ht="16.5" customHeight="1">
      <c r="A9" s="12">
        <v>7</v>
      </c>
      <c r="B9" s="12" t="s">
        <v>42</v>
      </c>
      <c r="C9" s="12" t="s">
        <v>1264</v>
      </c>
      <c r="D9" s="12" t="s">
        <v>93</v>
      </c>
      <c r="E9" s="12" t="s">
        <v>604</v>
      </c>
      <c r="F9" s="12" t="s">
        <v>54</v>
      </c>
      <c r="G9" s="58" t="s">
        <v>631</v>
      </c>
      <c r="H9" s="58" t="s">
        <v>631</v>
      </c>
      <c r="I9" s="58" t="s">
        <v>631</v>
      </c>
      <c r="J9" s="79">
        <v>1</v>
      </c>
      <c r="K9" s="79">
        <v>1</v>
      </c>
      <c r="L9" s="58" t="s">
        <v>631</v>
      </c>
      <c r="M9" s="72">
        <v>2</v>
      </c>
      <c r="N9" s="72">
        <v>2</v>
      </c>
      <c r="O9" s="58" t="s">
        <v>631</v>
      </c>
      <c r="P9" s="148"/>
      <c r="Q9" s="12"/>
      <c r="R9" s="12"/>
      <c r="T9" s="196"/>
      <c r="U9" s="197"/>
      <c r="V9" s="45" t="s">
        <v>645</v>
      </c>
      <c r="W9" s="47">
        <f>SUMIF($B$2:$B$918,"國中",$I$2:$I$918)</f>
        <v>34</v>
      </c>
    </row>
    <row r="10" spans="1:45" ht="16.5" customHeight="1">
      <c r="A10" s="12">
        <v>8</v>
      </c>
      <c r="B10" s="12" t="s">
        <v>42</v>
      </c>
      <c r="C10" s="12" t="s">
        <v>1265</v>
      </c>
      <c r="D10" s="12" t="s">
        <v>94</v>
      </c>
      <c r="E10" s="12" t="s">
        <v>604</v>
      </c>
      <c r="F10" s="12" t="s">
        <v>54</v>
      </c>
      <c r="G10" s="58" t="s">
        <v>631</v>
      </c>
      <c r="H10" s="58" t="s">
        <v>631</v>
      </c>
      <c r="I10" s="58" t="s">
        <v>631</v>
      </c>
      <c r="J10" s="79">
        <v>1</v>
      </c>
      <c r="K10" s="79">
        <v>1</v>
      </c>
      <c r="L10" s="79">
        <v>22</v>
      </c>
      <c r="M10" s="72">
        <v>2</v>
      </c>
      <c r="N10" s="72">
        <v>1</v>
      </c>
      <c r="O10" s="72">
        <v>45</v>
      </c>
      <c r="P10" s="148"/>
      <c r="Q10" s="12"/>
      <c r="R10" s="12"/>
      <c r="T10" s="196"/>
      <c r="U10" s="195" t="s">
        <v>649</v>
      </c>
      <c r="V10" s="45" t="s">
        <v>653</v>
      </c>
      <c r="W10" s="47">
        <v>0</v>
      </c>
    </row>
    <row r="11" spans="1:45" ht="16.5" customHeight="1">
      <c r="A11" s="12">
        <v>9</v>
      </c>
      <c r="B11" s="12" t="s">
        <v>42</v>
      </c>
      <c r="C11" s="12" t="s">
        <v>1266</v>
      </c>
      <c r="D11" s="12" t="s">
        <v>95</v>
      </c>
      <c r="E11" s="12" t="s">
        <v>604</v>
      </c>
      <c r="F11" s="12" t="s">
        <v>54</v>
      </c>
      <c r="G11" s="58" t="s">
        <v>631</v>
      </c>
      <c r="H11" s="58" t="s">
        <v>631</v>
      </c>
      <c r="I11" s="58" t="s">
        <v>631</v>
      </c>
      <c r="J11" s="79">
        <v>1</v>
      </c>
      <c r="K11" s="79">
        <v>1</v>
      </c>
      <c r="L11" s="79">
        <v>26</v>
      </c>
      <c r="M11" s="72">
        <v>2</v>
      </c>
      <c r="N11" s="72">
        <v>1</v>
      </c>
      <c r="O11" s="72">
        <v>28</v>
      </c>
      <c r="P11" s="148"/>
      <c r="Q11" s="12"/>
      <c r="R11" s="12"/>
      <c r="T11" s="196"/>
      <c r="U11" s="195"/>
      <c r="V11" s="45" t="s">
        <v>640</v>
      </c>
      <c r="W11" s="47">
        <f>SUMIF($B$2:$B$918,"高中職",$G$2:$G$918)</f>
        <v>0</v>
      </c>
    </row>
    <row r="12" spans="1:45" ht="16.5" customHeight="1">
      <c r="A12" s="12">
        <v>10</v>
      </c>
      <c r="B12" s="12" t="s">
        <v>42</v>
      </c>
      <c r="C12" s="12" t="s">
        <v>1267</v>
      </c>
      <c r="D12" s="12" t="s">
        <v>96</v>
      </c>
      <c r="E12" s="12" t="s">
        <v>604</v>
      </c>
      <c r="F12" s="12" t="s">
        <v>54</v>
      </c>
      <c r="G12" s="58" t="s">
        <v>631</v>
      </c>
      <c r="H12" s="58" t="s">
        <v>631</v>
      </c>
      <c r="I12" s="58" t="s">
        <v>631</v>
      </c>
      <c r="J12" s="79">
        <v>4</v>
      </c>
      <c r="K12" s="79">
        <v>3</v>
      </c>
      <c r="L12" s="79">
        <v>26</v>
      </c>
      <c r="M12" s="72">
        <v>7</v>
      </c>
      <c r="N12" s="72">
        <v>6</v>
      </c>
      <c r="O12" s="72">
        <v>50</v>
      </c>
      <c r="P12" s="148"/>
      <c r="Q12" s="12"/>
      <c r="R12" s="12"/>
      <c r="T12" s="196"/>
      <c r="U12" s="195"/>
      <c r="V12" s="45" t="s">
        <v>643</v>
      </c>
      <c r="W12" s="47">
        <f>SUMIF($B$2:$B$918,"高中職",$H$2:$H$918)</f>
        <v>0</v>
      </c>
    </row>
    <row r="13" spans="1:45" ht="16.5" customHeight="1">
      <c r="A13" s="12">
        <v>11</v>
      </c>
      <c r="B13" s="12" t="s">
        <v>36</v>
      </c>
      <c r="C13" s="12" t="s">
        <v>1226</v>
      </c>
      <c r="D13" s="12" t="s">
        <v>97</v>
      </c>
      <c r="E13" s="12" t="s">
        <v>604</v>
      </c>
      <c r="F13" s="12" t="s">
        <v>54</v>
      </c>
      <c r="G13" s="58" t="s">
        <v>631</v>
      </c>
      <c r="H13" s="58" t="s">
        <v>631</v>
      </c>
      <c r="I13" s="58" t="s">
        <v>631</v>
      </c>
      <c r="J13" s="79">
        <v>6</v>
      </c>
      <c r="K13" s="79">
        <v>1</v>
      </c>
      <c r="L13" s="79">
        <v>162</v>
      </c>
      <c r="M13" s="72">
        <v>6</v>
      </c>
      <c r="N13" s="72">
        <v>5</v>
      </c>
      <c r="O13" s="72">
        <v>178</v>
      </c>
      <c r="P13" s="148"/>
      <c r="Q13" s="12"/>
      <c r="R13" s="12"/>
      <c r="T13" s="196"/>
      <c r="U13" s="195"/>
      <c r="V13" s="45" t="s">
        <v>645</v>
      </c>
      <c r="W13" s="47">
        <f>SUMIF($B$2:$B$918,"高中職",$I$2:$I$918)</f>
        <v>0</v>
      </c>
    </row>
    <row r="14" spans="1:45" ht="16.5" customHeight="1">
      <c r="A14" s="12">
        <v>12</v>
      </c>
      <c r="B14" s="12" t="s">
        <v>36</v>
      </c>
      <c r="C14" s="12" t="s">
        <v>1227</v>
      </c>
      <c r="D14" s="12" t="s">
        <v>98</v>
      </c>
      <c r="E14" s="12" t="s">
        <v>604</v>
      </c>
      <c r="F14" s="12" t="s">
        <v>54</v>
      </c>
      <c r="G14" s="58" t="s">
        <v>631</v>
      </c>
      <c r="H14" s="58" t="s">
        <v>631</v>
      </c>
      <c r="I14" s="58" t="s">
        <v>631</v>
      </c>
      <c r="J14" s="79">
        <v>3</v>
      </c>
      <c r="K14" s="79">
        <v>1</v>
      </c>
      <c r="L14" s="79">
        <v>66</v>
      </c>
      <c r="M14" s="72">
        <v>12</v>
      </c>
      <c r="N14" s="72">
        <v>10</v>
      </c>
      <c r="O14" s="72">
        <v>67</v>
      </c>
      <c r="P14" s="148"/>
      <c r="Q14" s="12"/>
      <c r="R14" s="12"/>
      <c r="T14" s="196"/>
      <c r="U14" s="195" t="s">
        <v>650</v>
      </c>
      <c r="V14" s="45" t="s">
        <v>653</v>
      </c>
      <c r="W14" s="47">
        <v>0</v>
      </c>
    </row>
    <row r="15" spans="1:45" ht="16.5" customHeight="1">
      <c r="A15" s="12">
        <v>13</v>
      </c>
      <c r="B15" s="12" t="s">
        <v>42</v>
      </c>
      <c r="C15" s="12" t="s">
        <v>1269</v>
      </c>
      <c r="D15" s="12" t="s">
        <v>99</v>
      </c>
      <c r="E15" s="12" t="s">
        <v>604</v>
      </c>
      <c r="F15" s="12" t="s">
        <v>54</v>
      </c>
      <c r="G15" s="58" t="s">
        <v>631</v>
      </c>
      <c r="H15" s="58" t="s">
        <v>631</v>
      </c>
      <c r="I15" s="58" t="s">
        <v>631</v>
      </c>
      <c r="J15" s="79">
        <v>3</v>
      </c>
      <c r="K15" s="79">
        <v>3</v>
      </c>
      <c r="L15" s="79">
        <v>42</v>
      </c>
      <c r="M15" s="72">
        <v>5</v>
      </c>
      <c r="N15" s="72">
        <v>5</v>
      </c>
      <c r="O15" s="72">
        <v>90</v>
      </c>
      <c r="P15" s="148"/>
      <c r="Q15" s="12"/>
      <c r="R15" s="12"/>
      <c r="T15" s="196"/>
      <c r="U15" s="195"/>
      <c r="V15" s="45" t="s">
        <v>640</v>
      </c>
      <c r="W15" s="47">
        <f>SUMIF($B$2:$B$918,"大學",$G$2:$G$918)</f>
        <v>0</v>
      </c>
    </row>
    <row r="16" spans="1:45" ht="16.5" customHeight="1">
      <c r="A16" s="12">
        <v>14</v>
      </c>
      <c r="B16" s="12" t="s">
        <v>42</v>
      </c>
      <c r="C16" s="12" t="s">
        <v>1270</v>
      </c>
      <c r="D16" s="12" t="s">
        <v>100</v>
      </c>
      <c r="E16" s="12" t="s">
        <v>604</v>
      </c>
      <c r="F16" s="12" t="s">
        <v>54</v>
      </c>
      <c r="G16" s="58" t="s">
        <v>631</v>
      </c>
      <c r="H16" s="58" t="s">
        <v>631</v>
      </c>
      <c r="I16" s="58" t="s">
        <v>631</v>
      </c>
      <c r="J16" s="79">
        <v>2</v>
      </c>
      <c r="K16" s="58" t="s">
        <v>631</v>
      </c>
      <c r="L16" s="79">
        <v>33</v>
      </c>
      <c r="M16" s="72">
        <v>2</v>
      </c>
      <c r="N16" s="72">
        <v>3</v>
      </c>
      <c r="O16" s="72">
        <v>33</v>
      </c>
      <c r="P16" s="148"/>
      <c r="Q16" s="12"/>
      <c r="R16" s="12"/>
      <c r="T16" s="196"/>
      <c r="U16" s="195"/>
      <c r="V16" s="45" t="s">
        <v>643</v>
      </c>
      <c r="W16" s="47">
        <f>SUMIF($B$2:$B$918,"大學",$H$2:$H$918)</f>
        <v>0</v>
      </c>
    </row>
    <row r="17" spans="1:23" ht="16.5" customHeight="1">
      <c r="A17" s="12">
        <v>15</v>
      </c>
      <c r="B17" s="12" t="s">
        <v>42</v>
      </c>
      <c r="C17" s="12" t="s">
        <v>1243</v>
      </c>
      <c r="D17" s="12" t="s">
        <v>66</v>
      </c>
      <c r="E17" s="12" t="s">
        <v>67</v>
      </c>
      <c r="F17" s="12" t="s">
        <v>54</v>
      </c>
      <c r="G17" s="58">
        <v>5</v>
      </c>
      <c r="H17" s="58">
        <v>5</v>
      </c>
      <c r="I17" s="58">
        <v>89</v>
      </c>
      <c r="J17" s="79">
        <v>9</v>
      </c>
      <c r="K17" s="79">
        <v>2</v>
      </c>
      <c r="L17" s="79">
        <v>106</v>
      </c>
      <c r="M17" s="72">
        <v>8</v>
      </c>
      <c r="N17" s="72">
        <v>3</v>
      </c>
      <c r="O17" s="72">
        <v>106</v>
      </c>
      <c r="P17" s="148"/>
      <c r="Q17" s="12"/>
      <c r="R17" s="12"/>
      <c r="T17" s="196"/>
      <c r="U17" s="195"/>
      <c r="V17" s="45" t="s">
        <v>645</v>
      </c>
      <c r="W17" s="47">
        <f>SUMIF($B$2:$B$918,"大學",$I$2:$I$918)</f>
        <v>0</v>
      </c>
    </row>
    <row r="18" spans="1:23" ht="15.75" customHeight="1">
      <c r="A18" s="12">
        <v>16</v>
      </c>
      <c r="B18" s="12" t="s">
        <v>42</v>
      </c>
      <c r="C18" s="12" t="s">
        <v>1252</v>
      </c>
      <c r="D18" s="12" t="s">
        <v>68</v>
      </c>
      <c r="E18" s="12" t="s">
        <v>67</v>
      </c>
      <c r="F18" s="12" t="s">
        <v>54</v>
      </c>
      <c r="G18" s="58">
        <v>4</v>
      </c>
      <c r="H18" s="58">
        <v>4</v>
      </c>
      <c r="I18" s="58">
        <v>97</v>
      </c>
      <c r="J18" s="79">
        <v>7</v>
      </c>
      <c r="K18" s="58" t="s">
        <v>631</v>
      </c>
      <c r="L18" s="58" t="s">
        <v>631</v>
      </c>
      <c r="M18" s="58" t="s">
        <v>631</v>
      </c>
      <c r="N18" s="58" t="s">
        <v>631</v>
      </c>
      <c r="O18" s="58" t="s">
        <v>631</v>
      </c>
      <c r="P18" s="148"/>
      <c r="Q18" s="12"/>
      <c r="R18" s="12"/>
      <c r="T18" s="196"/>
      <c r="U18" s="195" t="s">
        <v>654</v>
      </c>
      <c r="V18" s="45" t="s">
        <v>653</v>
      </c>
      <c r="W18" s="47">
        <f>W2+W6+W10+W14</f>
        <v>8</v>
      </c>
    </row>
    <row r="19" spans="1:23" ht="16.2">
      <c r="A19" s="12">
        <v>17</v>
      </c>
      <c r="B19" s="12" t="s">
        <v>44</v>
      </c>
      <c r="C19" s="12" t="s">
        <v>1255</v>
      </c>
      <c r="D19" s="12" t="s">
        <v>834</v>
      </c>
      <c r="E19" s="12" t="s">
        <v>585</v>
      </c>
      <c r="F19" s="12" t="s">
        <v>106</v>
      </c>
      <c r="G19" s="58" t="s">
        <v>631</v>
      </c>
      <c r="H19" s="58" t="s">
        <v>631</v>
      </c>
      <c r="I19" s="58" t="s">
        <v>631</v>
      </c>
      <c r="J19" s="79">
        <v>4</v>
      </c>
      <c r="K19" s="79">
        <v>1</v>
      </c>
      <c r="L19" s="79">
        <v>78</v>
      </c>
      <c r="M19" s="72">
        <v>5</v>
      </c>
      <c r="N19" s="72">
        <v>2</v>
      </c>
      <c r="O19" s="72">
        <v>81</v>
      </c>
      <c r="P19" s="149"/>
      <c r="Q19" s="25"/>
      <c r="R19" s="25"/>
      <c r="T19" s="196"/>
      <c r="U19" s="195"/>
      <c r="V19" s="45" t="s">
        <v>640</v>
      </c>
      <c r="W19" s="47">
        <f>W3+W7+W11+W15</f>
        <v>28</v>
      </c>
    </row>
    <row r="20" spans="1:23" ht="16.2">
      <c r="A20" s="12">
        <v>18</v>
      </c>
      <c r="B20" s="12" t="s">
        <v>44</v>
      </c>
      <c r="C20" s="12" t="s">
        <v>1239</v>
      </c>
      <c r="D20" s="12" t="s">
        <v>837</v>
      </c>
      <c r="E20" s="12" t="s">
        <v>115</v>
      </c>
      <c r="F20" s="12" t="s">
        <v>106</v>
      </c>
      <c r="G20" s="58" t="s">
        <v>631</v>
      </c>
      <c r="H20" s="58" t="s">
        <v>631</v>
      </c>
      <c r="I20" s="58" t="s">
        <v>631</v>
      </c>
      <c r="J20" s="79">
        <v>3</v>
      </c>
      <c r="K20" s="79">
        <v>1</v>
      </c>
      <c r="L20" s="79">
        <v>69</v>
      </c>
      <c r="M20" s="72">
        <v>3</v>
      </c>
      <c r="N20" s="72">
        <v>1</v>
      </c>
      <c r="O20" s="72">
        <v>71</v>
      </c>
      <c r="P20" s="149"/>
      <c r="Q20" s="25"/>
      <c r="R20" s="25"/>
      <c r="T20" s="196"/>
      <c r="U20" s="195"/>
      <c r="V20" s="45" t="s">
        <v>643</v>
      </c>
      <c r="W20" s="47">
        <f>W4+W8+W12+W16</f>
        <v>60</v>
      </c>
    </row>
    <row r="21" spans="1:23" ht="16.5" customHeight="1">
      <c r="A21" s="12">
        <v>19</v>
      </c>
      <c r="B21" s="12" t="s">
        <v>44</v>
      </c>
      <c r="C21" s="12" t="s">
        <v>1256</v>
      </c>
      <c r="D21" s="12" t="s">
        <v>605</v>
      </c>
      <c r="E21" s="12" t="s">
        <v>585</v>
      </c>
      <c r="F21" s="12" t="s">
        <v>106</v>
      </c>
      <c r="G21" s="58" t="s">
        <v>631</v>
      </c>
      <c r="H21" s="58" t="s">
        <v>631</v>
      </c>
      <c r="I21" s="58" t="s">
        <v>631</v>
      </c>
      <c r="J21" s="79">
        <v>2</v>
      </c>
      <c r="K21" s="58" t="s">
        <v>631</v>
      </c>
      <c r="L21" s="79">
        <v>33</v>
      </c>
      <c r="M21" s="72">
        <v>5</v>
      </c>
      <c r="N21" s="72">
        <v>4</v>
      </c>
      <c r="O21" s="72">
        <v>64</v>
      </c>
      <c r="P21" s="149"/>
      <c r="Q21" s="25"/>
      <c r="R21" s="25"/>
      <c r="T21" s="196"/>
      <c r="U21" s="195"/>
      <c r="V21" s="45" t="s">
        <v>645</v>
      </c>
      <c r="W21" s="47">
        <f>W5+W9+W13+W17</f>
        <v>685</v>
      </c>
    </row>
    <row r="22" spans="1:23" ht="27.6">
      <c r="A22" s="12">
        <v>20</v>
      </c>
      <c r="B22" s="12" t="s">
        <v>44</v>
      </c>
      <c r="C22" s="12" t="s">
        <v>1248</v>
      </c>
      <c r="D22" s="12" t="s">
        <v>832</v>
      </c>
      <c r="E22" s="20" t="s">
        <v>954</v>
      </c>
      <c r="F22" s="12" t="s">
        <v>106</v>
      </c>
      <c r="G22" s="58" t="s">
        <v>631</v>
      </c>
      <c r="H22" s="58" t="s">
        <v>631</v>
      </c>
      <c r="I22" s="58" t="s">
        <v>631</v>
      </c>
      <c r="J22" s="79">
        <v>19</v>
      </c>
      <c r="K22" s="79">
        <v>15</v>
      </c>
      <c r="L22" s="79">
        <v>142</v>
      </c>
      <c r="M22" s="72">
        <v>29</v>
      </c>
      <c r="N22" s="72">
        <v>31</v>
      </c>
      <c r="O22" s="72">
        <v>401</v>
      </c>
      <c r="P22" s="149"/>
      <c r="Q22" s="25"/>
      <c r="R22" s="25"/>
      <c r="T22" s="196" t="s">
        <v>646</v>
      </c>
      <c r="U22" s="195" t="s">
        <v>647</v>
      </c>
      <c r="V22" s="45" t="s">
        <v>653</v>
      </c>
      <c r="W22" s="47">
        <v>50</v>
      </c>
    </row>
    <row r="23" spans="1:23" ht="16.2">
      <c r="A23" s="12">
        <v>21</v>
      </c>
      <c r="B23" s="12" t="s">
        <v>1238</v>
      </c>
      <c r="C23" s="12" t="s">
        <v>1242</v>
      </c>
      <c r="D23" s="12" t="s">
        <v>830</v>
      </c>
      <c r="E23" s="12" t="s">
        <v>217</v>
      </c>
      <c r="F23" s="12" t="s">
        <v>112</v>
      </c>
      <c r="G23" s="58" t="s">
        <v>631</v>
      </c>
      <c r="H23" s="58" t="s">
        <v>631</v>
      </c>
      <c r="I23" s="58" t="s">
        <v>631</v>
      </c>
      <c r="J23" s="79">
        <v>3</v>
      </c>
      <c r="K23" s="79">
        <v>2</v>
      </c>
      <c r="L23" s="79">
        <v>31</v>
      </c>
      <c r="M23" s="72">
        <v>3</v>
      </c>
      <c r="N23" s="72">
        <v>2</v>
      </c>
      <c r="O23" s="72">
        <v>31</v>
      </c>
      <c r="P23" s="149"/>
      <c r="Q23" s="25"/>
      <c r="R23" s="25"/>
      <c r="T23" s="196"/>
      <c r="U23" s="195"/>
      <c r="V23" s="45" t="s">
        <v>640</v>
      </c>
      <c r="W23" s="47">
        <f>SUMIF($B$2:$B$918,"國小",$J$2:$J$918)</f>
        <v>264</v>
      </c>
    </row>
    <row r="24" spans="1:23" ht="15.75" customHeight="1">
      <c r="A24" s="12">
        <v>22</v>
      </c>
      <c r="B24" s="29" t="s">
        <v>635</v>
      </c>
      <c r="C24" s="12" t="s">
        <v>1221</v>
      </c>
      <c r="D24" s="12" t="s">
        <v>249</v>
      </c>
      <c r="E24" s="12" t="s">
        <v>247</v>
      </c>
      <c r="F24" s="12"/>
      <c r="G24" s="58" t="s">
        <v>631</v>
      </c>
      <c r="H24" s="58" t="s">
        <v>631</v>
      </c>
      <c r="I24" s="58" t="s">
        <v>631</v>
      </c>
      <c r="J24" s="58" t="s">
        <v>631</v>
      </c>
      <c r="K24" s="58" t="s">
        <v>631</v>
      </c>
      <c r="L24" s="58" t="s">
        <v>631</v>
      </c>
      <c r="M24" s="58" t="s">
        <v>631</v>
      </c>
      <c r="N24" s="58" t="s">
        <v>631</v>
      </c>
      <c r="O24" s="58" t="s">
        <v>631</v>
      </c>
      <c r="P24" s="148"/>
      <c r="Q24" s="12"/>
      <c r="R24" s="12"/>
      <c r="T24" s="196"/>
      <c r="U24" s="195"/>
      <c r="V24" s="45" t="s">
        <v>643</v>
      </c>
      <c r="W24" s="47">
        <f>SUMIF($B$2:$B$918,"國小",$K$2:$K$918)</f>
        <v>176</v>
      </c>
    </row>
    <row r="25" spans="1:23" ht="16.5" customHeight="1">
      <c r="A25" s="12">
        <v>23</v>
      </c>
      <c r="B25" s="12" t="s">
        <v>42</v>
      </c>
      <c r="C25" s="12" t="s">
        <v>1245</v>
      </c>
      <c r="D25" s="12" t="s">
        <v>250</v>
      </c>
      <c r="E25" s="12" t="s">
        <v>247</v>
      </c>
      <c r="F25" s="12"/>
      <c r="G25" s="58" t="s">
        <v>631</v>
      </c>
      <c r="H25" s="58" t="s">
        <v>631</v>
      </c>
      <c r="I25" s="58" t="s">
        <v>631</v>
      </c>
      <c r="J25" s="58" t="s">
        <v>631</v>
      </c>
      <c r="K25" s="58" t="s">
        <v>631</v>
      </c>
      <c r="L25" s="58" t="s">
        <v>631</v>
      </c>
      <c r="M25" s="72">
        <v>2</v>
      </c>
      <c r="N25" s="72">
        <v>2</v>
      </c>
      <c r="O25" s="58" t="s">
        <v>631</v>
      </c>
      <c r="P25" s="148"/>
      <c r="Q25" s="12"/>
      <c r="R25" s="12"/>
      <c r="T25" s="196"/>
      <c r="U25" s="195"/>
      <c r="V25" s="45" t="s">
        <v>645</v>
      </c>
      <c r="W25" s="47">
        <f>SUMIF($B$2:$B$918,"國小",$L$2:$L$918)</f>
        <v>2449</v>
      </c>
    </row>
    <row r="26" spans="1:23" ht="15.75" customHeight="1">
      <c r="A26" s="12">
        <v>24</v>
      </c>
      <c r="B26" s="12" t="s">
        <v>42</v>
      </c>
      <c r="C26" s="12" t="s">
        <v>1247</v>
      </c>
      <c r="D26" s="12" t="s">
        <v>234</v>
      </c>
      <c r="E26" s="12" t="s">
        <v>247</v>
      </c>
      <c r="F26" s="12"/>
      <c r="G26" s="58" t="s">
        <v>631</v>
      </c>
      <c r="H26" s="58" t="s">
        <v>631</v>
      </c>
      <c r="I26" s="58" t="s">
        <v>631</v>
      </c>
      <c r="J26" s="58" t="s">
        <v>631</v>
      </c>
      <c r="K26" s="58" t="s">
        <v>631</v>
      </c>
      <c r="L26" s="58" t="s">
        <v>631</v>
      </c>
      <c r="M26" s="58" t="s">
        <v>631</v>
      </c>
      <c r="N26" s="58" t="s">
        <v>631</v>
      </c>
      <c r="O26" s="58" t="s">
        <v>631</v>
      </c>
      <c r="P26" s="148"/>
      <c r="Q26" s="12"/>
      <c r="R26" s="12"/>
      <c r="T26" s="196"/>
      <c r="U26" s="197" t="s">
        <v>648</v>
      </c>
      <c r="V26" s="45" t="s">
        <v>653</v>
      </c>
      <c r="W26" s="47">
        <v>7</v>
      </c>
    </row>
    <row r="27" spans="1:23" ht="16.5" customHeight="1">
      <c r="A27" s="12">
        <v>25</v>
      </c>
      <c r="B27" s="12" t="s">
        <v>2</v>
      </c>
      <c r="C27" s="12" t="s">
        <v>1225</v>
      </c>
      <c r="D27" s="12" t="s">
        <v>235</v>
      </c>
      <c r="E27" s="12" t="s">
        <v>247</v>
      </c>
      <c r="F27" s="12"/>
      <c r="G27" s="58" t="s">
        <v>631</v>
      </c>
      <c r="H27" s="58" t="s">
        <v>631</v>
      </c>
      <c r="I27" s="58" t="s">
        <v>631</v>
      </c>
      <c r="J27" s="79">
        <v>2</v>
      </c>
      <c r="K27" s="79">
        <v>2</v>
      </c>
      <c r="L27" s="58" t="s">
        <v>631</v>
      </c>
      <c r="M27" s="72">
        <v>2</v>
      </c>
      <c r="N27" s="72">
        <v>2</v>
      </c>
      <c r="O27" s="58" t="s">
        <v>631</v>
      </c>
      <c r="P27" s="148"/>
      <c r="Q27" s="12"/>
      <c r="R27" s="12"/>
      <c r="T27" s="196"/>
      <c r="U27" s="197"/>
      <c r="V27" s="45" t="s">
        <v>640</v>
      </c>
      <c r="W27" s="47">
        <f>SUMIF($B$2:$B$918,"國中",$J$2:$J$918)</f>
        <v>25</v>
      </c>
    </row>
    <row r="28" spans="1:23" ht="16.5" customHeight="1">
      <c r="A28" s="12">
        <v>26</v>
      </c>
      <c r="B28" s="12" t="s">
        <v>42</v>
      </c>
      <c r="C28" s="12" t="s">
        <v>1250</v>
      </c>
      <c r="D28" s="12" t="s">
        <v>251</v>
      </c>
      <c r="E28" s="12" t="s">
        <v>247</v>
      </c>
      <c r="F28" s="12"/>
      <c r="G28" s="58" t="s">
        <v>631</v>
      </c>
      <c r="H28" s="58" t="s">
        <v>631</v>
      </c>
      <c r="I28" s="58" t="s">
        <v>631</v>
      </c>
      <c r="J28" s="79"/>
      <c r="K28" s="79">
        <v>1</v>
      </c>
      <c r="L28" s="58" t="s">
        <v>631</v>
      </c>
      <c r="M28" s="72">
        <v>12</v>
      </c>
      <c r="N28" s="72">
        <v>23</v>
      </c>
      <c r="O28" s="72">
        <v>251</v>
      </c>
      <c r="P28" s="148"/>
      <c r="Q28" s="12"/>
      <c r="R28" s="12"/>
      <c r="T28" s="196"/>
      <c r="U28" s="197"/>
      <c r="V28" s="45" t="s">
        <v>643</v>
      </c>
      <c r="W28" s="47">
        <f>SUMIF($B$2:$B$918,"國中",$K$2:$K$918)</f>
        <v>8</v>
      </c>
    </row>
    <row r="29" spans="1:23" ht="16.5" customHeight="1">
      <c r="A29" s="12">
        <v>27</v>
      </c>
      <c r="B29" s="12" t="s">
        <v>42</v>
      </c>
      <c r="C29" s="12" t="s">
        <v>1251</v>
      </c>
      <c r="D29" s="12" t="s">
        <v>236</v>
      </c>
      <c r="E29" s="12" t="s">
        <v>247</v>
      </c>
      <c r="F29" s="12"/>
      <c r="G29" s="58" t="s">
        <v>631</v>
      </c>
      <c r="H29" s="58" t="s">
        <v>631</v>
      </c>
      <c r="I29" s="58" t="s">
        <v>631</v>
      </c>
      <c r="J29" s="79">
        <v>2</v>
      </c>
      <c r="K29" s="79">
        <v>2</v>
      </c>
      <c r="L29" s="58" t="s">
        <v>631</v>
      </c>
      <c r="M29" s="72">
        <v>20</v>
      </c>
      <c r="N29" s="72">
        <v>24</v>
      </c>
      <c r="O29" s="72">
        <v>429</v>
      </c>
      <c r="P29" s="148"/>
      <c r="Q29" s="12"/>
      <c r="R29" s="12"/>
      <c r="T29" s="196"/>
      <c r="U29" s="197"/>
      <c r="V29" s="45" t="s">
        <v>645</v>
      </c>
      <c r="W29" s="47">
        <f>SUMIF($B$2:$B$918,"國中",$L$2:$L$918)</f>
        <v>434</v>
      </c>
    </row>
    <row r="30" spans="1:23" ht="16.5" customHeight="1">
      <c r="A30" s="12">
        <v>28</v>
      </c>
      <c r="B30" s="12" t="s">
        <v>42</v>
      </c>
      <c r="C30" s="12" t="s">
        <v>1253</v>
      </c>
      <c r="D30" s="12" t="s">
        <v>252</v>
      </c>
      <c r="E30" s="12" t="s">
        <v>247</v>
      </c>
      <c r="F30" s="12"/>
      <c r="G30" s="58" t="s">
        <v>631</v>
      </c>
      <c r="H30" s="58" t="s">
        <v>631</v>
      </c>
      <c r="I30" s="58" t="s">
        <v>631</v>
      </c>
      <c r="J30" s="79">
        <v>4</v>
      </c>
      <c r="K30" s="79">
        <v>4</v>
      </c>
      <c r="L30" s="79">
        <v>17</v>
      </c>
      <c r="M30" s="72">
        <v>8</v>
      </c>
      <c r="N30" s="72">
        <v>11</v>
      </c>
      <c r="O30" s="72">
        <v>75</v>
      </c>
      <c r="P30" s="148"/>
      <c r="Q30" s="12"/>
      <c r="R30" s="12"/>
      <c r="T30" s="196"/>
      <c r="U30" s="195" t="s">
        <v>649</v>
      </c>
      <c r="V30" s="45" t="s">
        <v>653</v>
      </c>
      <c r="W30" s="47">
        <v>1</v>
      </c>
    </row>
    <row r="31" spans="1:23" ht="16.5" customHeight="1">
      <c r="A31" s="12">
        <v>29</v>
      </c>
      <c r="B31" s="12" t="s">
        <v>42</v>
      </c>
      <c r="C31" s="12" t="s">
        <v>1254</v>
      </c>
      <c r="D31" s="12" t="s">
        <v>237</v>
      </c>
      <c r="E31" s="12" t="s">
        <v>247</v>
      </c>
      <c r="F31" s="12"/>
      <c r="G31" s="58" t="s">
        <v>631</v>
      </c>
      <c r="H31" s="58" t="s">
        <v>631</v>
      </c>
      <c r="I31" s="58" t="s">
        <v>631</v>
      </c>
      <c r="J31" s="58" t="s">
        <v>631</v>
      </c>
      <c r="K31" s="79">
        <v>1</v>
      </c>
      <c r="L31" s="58" t="s">
        <v>631</v>
      </c>
      <c r="M31" s="72">
        <v>1</v>
      </c>
      <c r="N31" s="72">
        <v>1</v>
      </c>
      <c r="O31" s="58" t="s">
        <v>631</v>
      </c>
      <c r="P31" s="148"/>
      <c r="Q31" s="12"/>
      <c r="R31" s="12"/>
      <c r="T31" s="196"/>
      <c r="U31" s="195"/>
      <c r="V31" s="45" t="s">
        <v>640</v>
      </c>
      <c r="W31" s="47">
        <f>SUMIF($B$2:$B$918,"高中職",$J$2:$J$918)</f>
        <v>0</v>
      </c>
    </row>
    <row r="32" spans="1:23" ht="16.5" customHeight="1">
      <c r="A32" s="12">
        <v>30</v>
      </c>
      <c r="B32" s="12" t="s">
        <v>42</v>
      </c>
      <c r="C32" s="12" t="s">
        <v>1257</v>
      </c>
      <c r="D32" s="12" t="s">
        <v>238</v>
      </c>
      <c r="E32" s="12" t="s">
        <v>247</v>
      </c>
      <c r="F32" s="12"/>
      <c r="G32" s="58" t="s">
        <v>631</v>
      </c>
      <c r="H32" s="58" t="s">
        <v>631</v>
      </c>
      <c r="I32" s="58" t="s">
        <v>631</v>
      </c>
      <c r="J32" s="79">
        <v>11</v>
      </c>
      <c r="K32" s="79">
        <v>11</v>
      </c>
      <c r="L32" s="79">
        <v>2</v>
      </c>
      <c r="M32" s="72">
        <v>26</v>
      </c>
      <c r="N32" s="72">
        <v>27</v>
      </c>
      <c r="O32" s="72">
        <v>674</v>
      </c>
      <c r="P32" s="148"/>
      <c r="Q32" s="12"/>
      <c r="R32" s="12"/>
      <c r="T32" s="196"/>
      <c r="U32" s="195"/>
      <c r="V32" s="45" t="s">
        <v>643</v>
      </c>
      <c r="W32" s="47">
        <f>SUMIF($B$2:$B$918,"高中職",$K$2:$K$918)</f>
        <v>0</v>
      </c>
    </row>
    <row r="33" spans="1:23" ht="15.75" customHeight="1">
      <c r="A33" s="12">
        <v>31</v>
      </c>
      <c r="B33" s="12" t="s">
        <v>42</v>
      </c>
      <c r="C33" s="12" t="s">
        <v>1259</v>
      </c>
      <c r="D33" s="12" t="s">
        <v>239</v>
      </c>
      <c r="E33" s="12" t="s">
        <v>247</v>
      </c>
      <c r="F33" s="12"/>
      <c r="G33" s="58" t="s">
        <v>631</v>
      </c>
      <c r="H33" s="58" t="s">
        <v>631</v>
      </c>
      <c r="I33" s="58" t="s">
        <v>631</v>
      </c>
      <c r="J33" s="58" t="s">
        <v>631</v>
      </c>
      <c r="K33" s="58" t="s">
        <v>631</v>
      </c>
      <c r="L33" s="58" t="s">
        <v>631</v>
      </c>
      <c r="M33" s="58" t="s">
        <v>631</v>
      </c>
      <c r="N33" s="58" t="s">
        <v>631</v>
      </c>
      <c r="O33" s="58" t="s">
        <v>631</v>
      </c>
      <c r="P33" s="148"/>
      <c r="Q33" s="12"/>
      <c r="R33" s="12"/>
      <c r="T33" s="196"/>
      <c r="U33" s="195"/>
      <c r="V33" s="45" t="s">
        <v>645</v>
      </c>
      <c r="W33" s="47">
        <f>SUMIF($B$2:$B$918,"高中職",$L$2:$L$918)</f>
        <v>0</v>
      </c>
    </row>
    <row r="34" spans="1:23" ht="16.5" customHeight="1">
      <c r="A34" s="12">
        <v>32</v>
      </c>
      <c r="B34" s="12" t="s">
        <v>42</v>
      </c>
      <c r="C34" s="12" t="s">
        <v>1261</v>
      </c>
      <c r="D34" s="12" t="s">
        <v>240</v>
      </c>
      <c r="E34" s="12" t="s">
        <v>247</v>
      </c>
      <c r="F34" s="12"/>
      <c r="G34" s="58" t="s">
        <v>631</v>
      </c>
      <c r="H34" s="58" t="s">
        <v>631</v>
      </c>
      <c r="I34" s="58" t="s">
        <v>631</v>
      </c>
      <c r="J34" s="79">
        <v>1</v>
      </c>
      <c r="K34" s="58" t="s">
        <v>631</v>
      </c>
      <c r="L34" s="79">
        <v>2</v>
      </c>
      <c r="M34" s="72">
        <v>1</v>
      </c>
      <c r="N34" s="58" t="s">
        <v>631</v>
      </c>
      <c r="O34" s="72">
        <v>26</v>
      </c>
      <c r="P34" s="148"/>
      <c r="Q34" s="12"/>
      <c r="R34" s="12"/>
      <c r="T34" s="196"/>
      <c r="U34" s="195" t="s">
        <v>650</v>
      </c>
      <c r="V34" s="45" t="s">
        <v>653</v>
      </c>
      <c r="W34" s="47">
        <v>0</v>
      </c>
    </row>
    <row r="35" spans="1:23" ht="16.5" customHeight="1">
      <c r="A35" s="12">
        <v>33</v>
      </c>
      <c r="B35" s="12" t="s">
        <v>42</v>
      </c>
      <c r="C35" s="12" t="s">
        <v>1271</v>
      </c>
      <c r="D35" s="12" t="s">
        <v>241</v>
      </c>
      <c r="E35" s="12" t="s">
        <v>247</v>
      </c>
      <c r="F35" s="12"/>
      <c r="G35" s="58" t="s">
        <v>631</v>
      </c>
      <c r="H35" s="58" t="s">
        <v>631</v>
      </c>
      <c r="I35" s="58" t="s">
        <v>631</v>
      </c>
      <c r="J35" s="79">
        <v>2</v>
      </c>
      <c r="K35" s="58" t="s">
        <v>631</v>
      </c>
      <c r="L35" s="79">
        <v>2</v>
      </c>
      <c r="M35" s="72">
        <v>6</v>
      </c>
      <c r="N35" s="72">
        <v>1</v>
      </c>
      <c r="O35" s="72">
        <v>6</v>
      </c>
      <c r="P35" s="148"/>
      <c r="Q35" s="12"/>
      <c r="R35" s="12"/>
      <c r="T35" s="196"/>
      <c r="U35" s="195"/>
      <c r="V35" s="45" t="s">
        <v>640</v>
      </c>
      <c r="W35" s="47">
        <f>SUMIF($B$2:$B$918,"大學",$J$2:$J$918)</f>
        <v>0</v>
      </c>
    </row>
    <row r="36" spans="1:23" ht="15.75" customHeight="1">
      <c r="A36" s="12">
        <v>34</v>
      </c>
      <c r="B36" s="12" t="s">
        <v>42</v>
      </c>
      <c r="C36" s="12" t="s">
        <v>1273</v>
      </c>
      <c r="D36" s="12" t="s">
        <v>242</v>
      </c>
      <c r="E36" s="12" t="s">
        <v>247</v>
      </c>
      <c r="F36" s="12"/>
      <c r="G36" s="58" t="s">
        <v>631</v>
      </c>
      <c r="H36" s="58" t="s">
        <v>631</v>
      </c>
      <c r="I36" s="58" t="s">
        <v>631</v>
      </c>
      <c r="J36" s="58" t="s">
        <v>631</v>
      </c>
      <c r="K36" s="58" t="s">
        <v>631</v>
      </c>
      <c r="L36" s="58" t="s">
        <v>631</v>
      </c>
      <c r="M36" s="58" t="s">
        <v>631</v>
      </c>
      <c r="N36" s="58" t="s">
        <v>631</v>
      </c>
      <c r="O36" s="58" t="s">
        <v>631</v>
      </c>
      <c r="P36" s="148"/>
      <c r="Q36" s="12"/>
      <c r="R36" s="12"/>
      <c r="T36" s="196"/>
      <c r="U36" s="195"/>
      <c r="V36" s="45" t="s">
        <v>643</v>
      </c>
      <c r="W36" s="47">
        <f>SUMIF($B$2:$B$918,"大學",$K$2:$K$918)</f>
        <v>0</v>
      </c>
    </row>
    <row r="37" spans="1:23" ht="15.75" customHeight="1">
      <c r="A37" s="12">
        <v>35</v>
      </c>
      <c r="B37" s="12" t="s">
        <v>42</v>
      </c>
      <c r="C37" s="12" t="s">
        <v>1274</v>
      </c>
      <c r="D37" s="12" t="s">
        <v>253</v>
      </c>
      <c r="E37" s="12" t="s">
        <v>247</v>
      </c>
      <c r="F37" s="12"/>
      <c r="G37" s="58" t="s">
        <v>631</v>
      </c>
      <c r="H37" s="58" t="s">
        <v>631</v>
      </c>
      <c r="I37" s="58" t="s">
        <v>631</v>
      </c>
      <c r="J37" s="58" t="s">
        <v>631</v>
      </c>
      <c r="K37" s="58" t="s">
        <v>631</v>
      </c>
      <c r="L37" s="58" t="s">
        <v>631</v>
      </c>
      <c r="M37" s="58" t="s">
        <v>631</v>
      </c>
      <c r="N37" s="58" t="s">
        <v>631</v>
      </c>
      <c r="O37" s="58" t="s">
        <v>631</v>
      </c>
      <c r="P37" s="148"/>
      <c r="Q37" s="12"/>
      <c r="R37" s="12"/>
      <c r="T37" s="196"/>
      <c r="U37" s="195"/>
      <c r="V37" s="45" t="s">
        <v>645</v>
      </c>
      <c r="W37" s="47">
        <f>SUMIF($B$2:$B$918,"大學",$L$2:$L$918)</f>
        <v>0</v>
      </c>
    </row>
    <row r="38" spans="1:23" ht="15.75" customHeight="1">
      <c r="A38" s="12">
        <v>36</v>
      </c>
      <c r="B38" s="12" t="s">
        <v>42</v>
      </c>
      <c r="C38" s="12" t="s">
        <v>1275</v>
      </c>
      <c r="D38" s="12" t="s">
        <v>254</v>
      </c>
      <c r="E38" s="12" t="s">
        <v>247</v>
      </c>
      <c r="F38" s="12"/>
      <c r="G38" s="58" t="s">
        <v>631</v>
      </c>
      <c r="H38" s="58" t="s">
        <v>631</v>
      </c>
      <c r="I38" s="58" t="s">
        <v>631</v>
      </c>
      <c r="J38" s="58" t="s">
        <v>631</v>
      </c>
      <c r="K38" s="58" t="s">
        <v>631</v>
      </c>
      <c r="L38" s="58" t="s">
        <v>631</v>
      </c>
      <c r="M38" s="58" t="s">
        <v>631</v>
      </c>
      <c r="N38" s="58" t="s">
        <v>631</v>
      </c>
      <c r="O38" s="58" t="s">
        <v>631</v>
      </c>
      <c r="P38" s="148"/>
      <c r="Q38" s="12"/>
      <c r="R38" s="12"/>
      <c r="T38" s="196"/>
      <c r="U38" s="195" t="s">
        <v>654</v>
      </c>
      <c r="V38" s="45" t="s">
        <v>653</v>
      </c>
      <c r="W38" s="47">
        <f>W22+W26+W30+W34</f>
        <v>58</v>
      </c>
    </row>
    <row r="39" spans="1:23" ht="16.5" customHeight="1">
      <c r="A39" s="12">
        <v>37</v>
      </c>
      <c r="B39" s="12" t="s">
        <v>42</v>
      </c>
      <c r="C39" s="12" t="s">
        <v>1276</v>
      </c>
      <c r="D39" s="12" t="s">
        <v>255</v>
      </c>
      <c r="E39" s="12" t="s">
        <v>247</v>
      </c>
      <c r="F39" s="12"/>
      <c r="G39" s="58" t="s">
        <v>631</v>
      </c>
      <c r="H39" s="58" t="s">
        <v>631</v>
      </c>
      <c r="I39" s="58" t="s">
        <v>631</v>
      </c>
      <c r="J39" s="79">
        <v>1</v>
      </c>
      <c r="K39" s="79">
        <v>1</v>
      </c>
      <c r="L39" s="58" t="s">
        <v>631</v>
      </c>
      <c r="M39" s="72">
        <v>1</v>
      </c>
      <c r="N39" s="72">
        <v>1</v>
      </c>
      <c r="O39" s="58" t="s">
        <v>631</v>
      </c>
      <c r="P39" s="148"/>
      <c r="Q39" s="12"/>
      <c r="R39" s="12"/>
      <c r="T39" s="196"/>
      <c r="U39" s="195"/>
      <c r="V39" s="45" t="s">
        <v>640</v>
      </c>
      <c r="W39" s="47">
        <f>W23+W27+W31+W35</f>
        <v>289</v>
      </c>
    </row>
    <row r="40" spans="1:23" ht="16.5" customHeight="1">
      <c r="A40" s="12">
        <v>38</v>
      </c>
      <c r="B40" s="12" t="s">
        <v>42</v>
      </c>
      <c r="C40" s="12" t="s">
        <v>1277</v>
      </c>
      <c r="D40" s="12" t="s">
        <v>256</v>
      </c>
      <c r="E40" s="12" t="s">
        <v>247</v>
      </c>
      <c r="F40" s="12"/>
      <c r="G40" s="58" t="s">
        <v>631</v>
      </c>
      <c r="H40" s="58" t="s">
        <v>631</v>
      </c>
      <c r="I40" s="58" t="s">
        <v>631</v>
      </c>
      <c r="J40" s="79">
        <v>14</v>
      </c>
      <c r="K40" s="79">
        <v>13</v>
      </c>
      <c r="L40" s="79">
        <v>93</v>
      </c>
      <c r="M40" s="72">
        <v>15</v>
      </c>
      <c r="N40" s="72">
        <v>14</v>
      </c>
      <c r="O40" s="72">
        <v>116</v>
      </c>
      <c r="P40" s="148"/>
      <c r="Q40" s="12"/>
      <c r="R40" s="12"/>
      <c r="T40" s="196"/>
      <c r="U40" s="195"/>
      <c r="V40" s="45" t="s">
        <v>643</v>
      </c>
      <c r="W40" s="47">
        <f>W24+W28+W32+W36</f>
        <v>184</v>
      </c>
    </row>
    <row r="41" spans="1:23" ht="16.5" customHeight="1">
      <c r="A41" s="12">
        <v>39</v>
      </c>
      <c r="B41" s="12" t="s">
        <v>42</v>
      </c>
      <c r="C41" s="12" t="s">
        <v>1279</v>
      </c>
      <c r="D41" s="12" t="s">
        <v>257</v>
      </c>
      <c r="E41" s="12" t="s">
        <v>247</v>
      </c>
      <c r="F41" s="12"/>
      <c r="G41" s="58" t="s">
        <v>631</v>
      </c>
      <c r="H41" s="58" t="s">
        <v>631</v>
      </c>
      <c r="I41" s="58" t="s">
        <v>631</v>
      </c>
      <c r="J41" s="79">
        <v>30</v>
      </c>
      <c r="K41" s="79">
        <v>28</v>
      </c>
      <c r="L41" s="79">
        <v>30</v>
      </c>
      <c r="M41" s="72">
        <v>40</v>
      </c>
      <c r="N41" s="72">
        <v>41</v>
      </c>
      <c r="O41" s="72">
        <v>47</v>
      </c>
      <c r="P41" s="148"/>
      <c r="Q41" s="12"/>
      <c r="R41" s="12"/>
      <c r="T41" s="196"/>
      <c r="U41" s="195"/>
      <c r="V41" s="45" t="s">
        <v>645</v>
      </c>
      <c r="W41" s="47">
        <f>W25+W29+W33+W37</f>
        <v>2883</v>
      </c>
    </row>
    <row r="42" spans="1:23" ht="16.5" customHeight="1">
      <c r="A42" s="12">
        <v>40</v>
      </c>
      <c r="B42" s="12" t="s">
        <v>42</v>
      </c>
      <c r="C42" s="12" t="s">
        <v>1280</v>
      </c>
      <c r="D42" s="12" t="s">
        <v>258</v>
      </c>
      <c r="E42" s="12" t="s">
        <v>247</v>
      </c>
      <c r="F42" s="12"/>
      <c r="G42" s="58" t="s">
        <v>631</v>
      </c>
      <c r="H42" s="58" t="s">
        <v>631</v>
      </c>
      <c r="I42" s="58" t="s">
        <v>631</v>
      </c>
      <c r="J42" s="79">
        <v>8</v>
      </c>
      <c r="K42" s="79">
        <v>8</v>
      </c>
      <c r="L42" s="79">
        <v>6</v>
      </c>
      <c r="M42" s="72">
        <v>14</v>
      </c>
      <c r="N42" s="72">
        <v>14</v>
      </c>
      <c r="O42" s="72">
        <v>14</v>
      </c>
      <c r="P42" s="148"/>
      <c r="Q42" s="12"/>
      <c r="R42" s="12"/>
      <c r="T42" s="196" t="s">
        <v>652</v>
      </c>
      <c r="U42" s="195" t="s">
        <v>647</v>
      </c>
      <c r="V42" s="45" t="s">
        <v>653</v>
      </c>
      <c r="W42" s="47">
        <f>SUMPRODUCT(--EXACT($B$2:$B$923,U2))</f>
        <v>88</v>
      </c>
    </row>
    <row r="43" spans="1:23" ht="16.5" customHeight="1">
      <c r="A43" s="12">
        <v>41</v>
      </c>
      <c r="B43" s="12" t="s">
        <v>42</v>
      </c>
      <c r="C43" s="12" t="s">
        <v>1282</v>
      </c>
      <c r="D43" s="12" t="s">
        <v>243</v>
      </c>
      <c r="E43" s="12" t="s">
        <v>247</v>
      </c>
      <c r="F43" s="12"/>
      <c r="G43" s="58" t="s">
        <v>631</v>
      </c>
      <c r="H43" s="58" t="s">
        <v>631</v>
      </c>
      <c r="I43" s="58" t="s">
        <v>631</v>
      </c>
      <c r="J43" s="79">
        <v>2</v>
      </c>
      <c r="K43" s="79">
        <v>1</v>
      </c>
      <c r="L43" s="79">
        <v>11</v>
      </c>
      <c r="M43" s="72">
        <v>6</v>
      </c>
      <c r="N43" s="72">
        <v>1</v>
      </c>
      <c r="O43" s="72">
        <v>65</v>
      </c>
      <c r="P43" s="148"/>
      <c r="Q43" s="12"/>
      <c r="R43" s="12"/>
      <c r="T43" s="196"/>
      <c r="U43" s="195"/>
      <c r="V43" s="45" t="s">
        <v>640</v>
      </c>
      <c r="W43" s="49">
        <f>SUMIF($B$2:$B$918,"國小",$M$2:$M$918)</f>
        <v>634</v>
      </c>
    </row>
    <row r="44" spans="1:23" ht="16.5" customHeight="1">
      <c r="A44" s="12">
        <v>42</v>
      </c>
      <c r="B44" s="12" t="s">
        <v>42</v>
      </c>
      <c r="C44" s="12" t="s">
        <v>1283</v>
      </c>
      <c r="D44" s="12" t="s">
        <v>244</v>
      </c>
      <c r="E44" s="12" t="s">
        <v>247</v>
      </c>
      <c r="F44" s="12"/>
      <c r="G44" s="58" t="s">
        <v>631</v>
      </c>
      <c r="H44" s="58" t="s">
        <v>631</v>
      </c>
      <c r="I44" s="58" t="s">
        <v>631</v>
      </c>
      <c r="J44" s="79">
        <v>1</v>
      </c>
      <c r="K44" s="58" t="s">
        <v>631</v>
      </c>
      <c r="L44" s="79">
        <v>1</v>
      </c>
      <c r="M44" s="72">
        <v>7</v>
      </c>
      <c r="N44" s="72">
        <v>10</v>
      </c>
      <c r="O44" s="72">
        <v>63</v>
      </c>
      <c r="P44" s="148"/>
      <c r="Q44" s="12"/>
      <c r="R44" s="12"/>
      <c r="T44" s="196"/>
      <c r="U44" s="195"/>
      <c r="V44" s="45" t="s">
        <v>643</v>
      </c>
      <c r="W44" s="47">
        <f>SUMIF($B$2:$B$918,"國小",$N$2:$N$918)</f>
        <v>641</v>
      </c>
    </row>
    <row r="45" spans="1:23" ht="16.5" customHeight="1">
      <c r="A45" s="12">
        <v>43</v>
      </c>
      <c r="B45" s="12" t="s">
        <v>42</v>
      </c>
      <c r="C45" s="12" t="s">
        <v>1287</v>
      </c>
      <c r="D45" s="12" t="s">
        <v>245</v>
      </c>
      <c r="E45" s="12" t="s">
        <v>247</v>
      </c>
      <c r="F45" s="12"/>
      <c r="G45" s="58" t="s">
        <v>631</v>
      </c>
      <c r="H45" s="58" t="s">
        <v>631</v>
      </c>
      <c r="I45" s="58" t="s">
        <v>631</v>
      </c>
      <c r="J45" s="79">
        <v>1</v>
      </c>
      <c r="K45" s="79">
        <v>2</v>
      </c>
      <c r="L45" s="79">
        <v>1</v>
      </c>
      <c r="M45" s="72">
        <v>6</v>
      </c>
      <c r="N45" s="72">
        <v>4</v>
      </c>
      <c r="O45" s="72">
        <v>70</v>
      </c>
      <c r="P45" s="148"/>
      <c r="Q45" s="12"/>
      <c r="R45" s="12"/>
      <c r="T45" s="196"/>
      <c r="U45" s="195"/>
      <c r="V45" s="45" t="s">
        <v>645</v>
      </c>
      <c r="W45" s="47">
        <f>SUMIF($B$2:$B$918,"國小",$O$2:$O$918)</f>
        <v>8214</v>
      </c>
    </row>
    <row r="46" spans="1:23" ht="16.5" customHeight="1">
      <c r="A46" s="12">
        <v>44</v>
      </c>
      <c r="B46" s="12" t="s">
        <v>42</v>
      </c>
      <c r="C46" s="12" t="s">
        <v>1289</v>
      </c>
      <c r="D46" s="12" t="s">
        <v>259</v>
      </c>
      <c r="E46" s="12" t="s">
        <v>247</v>
      </c>
      <c r="F46" s="12"/>
      <c r="G46" s="58" t="s">
        <v>631</v>
      </c>
      <c r="H46" s="58" t="s">
        <v>631</v>
      </c>
      <c r="I46" s="58" t="s">
        <v>631</v>
      </c>
      <c r="J46" s="58" t="s">
        <v>631</v>
      </c>
      <c r="K46" s="58" t="s">
        <v>631</v>
      </c>
      <c r="L46" s="58" t="s">
        <v>631</v>
      </c>
      <c r="M46" s="72">
        <v>105</v>
      </c>
      <c r="N46" s="72">
        <v>106</v>
      </c>
      <c r="O46" s="72">
        <v>1558</v>
      </c>
      <c r="P46" s="148"/>
      <c r="Q46" s="12"/>
      <c r="R46" s="12"/>
      <c r="T46" s="196"/>
      <c r="U46" s="197" t="s">
        <v>648</v>
      </c>
      <c r="V46" s="45" t="s">
        <v>653</v>
      </c>
      <c r="W46" s="47">
        <f>SUMPRODUCT(--EXACT($B$2:$B$923,U46))</f>
        <v>16</v>
      </c>
    </row>
    <row r="47" spans="1:23" ht="16.5" customHeight="1">
      <c r="A47" s="12">
        <v>45</v>
      </c>
      <c r="B47" s="12" t="s">
        <v>42</v>
      </c>
      <c r="C47" s="12" t="s">
        <v>1290</v>
      </c>
      <c r="D47" s="12" t="s">
        <v>260</v>
      </c>
      <c r="E47" s="12" t="s">
        <v>247</v>
      </c>
      <c r="F47" s="12"/>
      <c r="G47" s="58" t="s">
        <v>631</v>
      </c>
      <c r="H47" s="58" t="s">
        <v>631</v>
      </c>
      <c r="I47" s="58" t="s">
        <v>631</v>
      </c>
      <c r="J47" s="79">
        <v>1</v>
      </c>
      <c r="K47" s="79">
        <v>1</v>
      </c>
      <c r="L47" s="58" t="s">
        <v>631</v>
      </c>
      <c r="M47" s="72">
        <v>1</v>
      </c>
      <c r="N47" s="72">
        <v>1</v>
      </c>
      <c r="O47" s="58" t="s">
        <v>631</v>
      </c>
      <c r="P47" s="149"/>
      <c r="Q47" s="25"/>
      <c r="R47" s="25"/>
      <c r="T47" s="196"/>
      <c r="U47" s="197"/>
      <c r="V47" s="45" t="s">
        <v>640</v>
      </c>
      <c r="W47" s="49">
        <f>SUMIF($B$2:$B$918,"國中",$M$2:$M$918)</f>
        <v>92</v>
      </c>
    </row>
    <row r="48" spans="1:23" ht="15.75" customHeight="1">
      <c r="A48" s="12">
        <v>46</v>
      </c>
      <c r="B48" s="12" t="s">
        <v>246</v>
      </c>
      <c r="C48" s="12" t="s">
        <v>1246</v>
      </c>
      <c r="D48" s="12" t="s">
        <v>1341</v>
      </c>
      <c r="E48" s="12" t="s">
        <v>267</v>
      </c>
      <c r="F48" s="29"/>
      <c r="G48" s="58" t="s">
        <v>631</v>
      </c>
      <c r="H48" s="58" t="s">
        <v>631</v>
      </c>
      <c r="I48" s="58" t="s">
        <v>631</v>
      </c>
      <c r="J48" s="58" t="s">
        <v>631</v>
      </c>
      <c r="K48" s="58" t="s">
        <v>631</v>
      </c>
      <c r="L48" s="58" t="s">
        <v>631</v>
      </c>
      <c r="M48" s="58">
        <v>1</v>
      </c>
      <c r="N48" s="58">
        <v>1</v>
      </c>
      <c r="O48" s="58" t="s">
        <v>631</v>
      </c>
      <c r="P48" s="149"/>
      <c r="Q48" s="25"/>
      <c r="R48" s="25"/>
      <c r="T48" s="196"/>
      <c r="U48" s="197"/>
      <c r="V48" s="45" t="s">
        <v>643</v>
      </c>
      <c r="W48" s="47">
        <f>SUMIF($B$2:$B$918,"國中",$N$2:$N$918)</f>
        <v>46</v>
      </c>
    </row>
    <row r="49" spans="1:23" ht="16.5" customHeight="1">
      <c r="A49" s="12">
        <v>47</v>
      </c>
      <c r="B49" s="12" t="s">
        <v>246</v>
      </c>
      <c r="C49" s="12" t="s">
        <v>1260</v>
      </c>
      <c r="D49" s="12" t="s">
        <v>268</v>
      </c>
      <c r="E49" s="12" t="s">
        <v>267</v>
      </c>
      <c r="F49" s="29"/>
      <c r="G49" s="58" t="s">
        <v>631</v>
      </c>
      <c r="H49" s="58" t="s">
        <v>631</v>
      </c>
      <c r="I49" s="58" t="s">
        <v>631</v>
      </c>
      <c r="J49" s="79">
        <v>1</v>
      </c>
      <c r="K49" s="79">
        <v>1</v>
      </c>
      <c r="L49" s="58" t="s">
        <v>631</v>
      </c>
      <c r="M49" s="72">
        <v>3</v>
      </c>
      <c r="N49" s="72">
        <v>3</v>
      </c>
      <c r="O49" s="58" t="s">
        <v>631</v>
      </c>
      <c r="P49" s="149"/>
      <c r="Q49" s="25"/>
      <c r="R49" s="25"/>
      <c r="T49" s="196"/>
      <c r="U49" s="197"/>
      <c r="V49" s="45" t="s">
        <v>645</v>
      </c>
      <c r="W49" s="47">
        <f>SUMIF($B$2:$B$918,"國中",$O$2:$O$918)</f>
        <v>2034</v>
      </c>
    </row>
    <row r="50" spans="1:23" ht="16.5" customHeight="1">
      <c r="A50" s="12">
        <v>48</v>
      </c>
      <c r="B50" s="12" t="s">
        <v>246</v>
      </c>
      <c r="C50" s="12" t="s">
        <v>1278</v>
      </c>
      <c r="D50" s="12" t="s">
        <v>261</v>
      </c>
      <c r="E50" s="12" t="s">
        <v>267</v>
      </c>
      <c r="F50" s="29"/>
      <c r="G50" s="58" t="s">
        <v>631</v>
      </c>
      <c r="H50" s="58" t="s">
        <v>631</v>
      </c>
      <c r="I50" s="58" t="s">
        <v>631</v>
      </c>
      <c r="J50" s="79">
        <v>1</v>
      </c>
      <c r="K50" s="79">
        <v>1</v>
      </c>
      <c r="L50" s="58" t="s">
        <v>631</v>
      </c>
      <c r="M50" s="72">
        <v>1</v>
      </c>
      <c r="N50" s="72">
        <v>1</v>
      </c>
      <c r="O50" s="58" t="s">
        <v>631</v>
      </c>
      <c r="P50" s="149"/>
      <c r="Q50" s="25"/>
      <c r="R50" s="25"/>
      <c r="T50" s="196"/>
      <c r="U50" s="195" t="s">
        <v>649</v>
      </c>
      <c r="V50" s="45" t="s">
        <v>653</v>
      </c>
      <c r="W50" s="47">
        <f>SUMPRODUCT(--EXACT($B$2:$B$923,U50))</f>
        <v>2</v>
      </c>
    </row>
    <row r="51" spans="1:23" ht="15.75" customHeight="1">
      <c r="A51" s="12">
        <v>49</v>
      </c>
      <c r="B51" s="12" t="s">
        <v>246</v>
      </c>
      <c r="C51" s="12" t="s">
        <v>1281</v>
      </c>
      <c r="D51" s="12" t="s">
        <v>262</v>
      </c>
      <c r="E51" s="12" t="s">
        <v>267</v>
      </c>
      <c r="F51" s="29"/>
      <c r="G51" s="58" t="s">
        <v>631</v>
      </c>
      <c r="H51" s="58" t="s">
        <v>631</v>
      </c>
      <c r="I51" s="58" t="s">
        <v>631</v>
      </c>
      <c r="J51" s="58" t="s">
        <v>631</v>
      </c>
      <c r="K51" s="58" t="s">
        <v>631</v>
      </c>
      <c r="L51" s="58" t="s">
        <v>631</v>
      </c>
      <c r="M51" s="58" t="s">
        <v>631</v>
      </c>
      <c r="N51" s="58" t="s">
        <v>631</v>
      </c>
      <c r="O51" s="58" t="s">
        <v>631</v>
      </c>
      <c r="P51" s="149"/>
      <c r="Q51" s="25"/>
      <c r="R51" s="25"/>
      <c r="T51" s="196"/>
      <c r="U51" s="195"/>
      <c r="V51" s="45" t="s">
        <v>640</v>
      </c>
      <c r="W51" s="49">
        <f>SUMIF($B$2:$B$918,"高中職",$M$2:$M$918)</f>
        <v>1</v>
      </c>
    </row>
    <row r="52" spans="1:23" ht="16.5" customHeight="1">
      <c r="A52" s="12">
        <v>50</v>
      </c>
      <c r="B52" s="12" t="s">
        <v>246</v>
      </c>
      <c r="C52" s="12" t="s">
        <v>1284</v>
      </c>
      <c r="D52" s="12" t="s">
        <v>263</v>
      </c>
      <c r="E52" s="12" t="s">
        <v>267</v>
      </c>
      <c r="F52" s="29"/>
      <c r="G52" s="58" t="s">
        <v>631</v>
      </c>
      <c r="H52" s="58" t="s">
        <v>631</v>
      </c>
      <c r="I52" s="58" t="s">
        <v>631</v>
      </c>
      <c r="J52" s="79">
        <v>1</v>
      </c>
      <c r="K52" s="79">
        <v>1</v>
      </c>
      <c r="L52" s="58" t="s">
        <v>631</v>
      </c>
      <c r="M52" s="72">
        <v>2</v>
      </c>
      <c r="N52" s="72">
        <v>2</v>
      </c>
      <c r="O52" s="58" t="s">
        <v>631</v>
      </c>
      <c r="P52" s="149"/>
      <c r="Q52" s="25"/>
      <c r="R52" s="25"/>
      <c r="T52" s="196"/>
      <c r="U52" s="195"/>
      <c r="V52" s="45" t="s">
        <v>643</v>
      </c>
      <c r="W52" s="47">
        <f>SUMIF($B$2:$B$918,"高中職",$N$2:$N$918)</f>
        <v>1</v>
      </c>
    </row>
    <row r="53" spans="1:23" ht="16.5" customHeight="1">
      <c r="A53" s="12">
        <v>51</v>
      </c>
      <c r="B53" s="12" t="s">
        <v>246</v>
      </c>
      <c r="C53" s="12" t="s">
        <v>1285</v>
      </c>
      <c r="D53" s="12" t="s">
        <v>264</v>
      </c>
      <c r="E53" s="12" t="s">
        <v>267</v>
      </c>
      <c r="F53" s="29"/>
      <c r="G53" s="58" t="s">
        <v>631</v>
      </c>
      <c r="H53" s="58" t="s">
        <v>631</v>
      </c>
      <c r="I53" s="58" t="s">
        <v>631</v>
      </c>
      <c r="J53" s="79">
        <v>4</v>
      </c>
      <c r="K53" s="79">
        <v>3</v>
      </c>
      <c r="L53" s="79">
        <v>10</v>
      </c>
      <c r="M53" s="72">
        <v>12</v>
      </c>
      <c r="N53" s="72">
        <v>15</v>
      </c>
      <c r="O53" s="72">
        <v>61</v>
      </c>
      <c r="P53" s="149"/>
      <c r="Q53" s="25"/>
      <c r="R53" s="25"/>
      <c r="T53" s="196"/>
      <c r="U53" s="195"/>
      <c r="V53" s="45" t="s">
        <v>645</v>
      </c>
      <c r="W53" s="47">
        <f>SUMIF($B$2:$B$918,"高中職",$O$2:$O$918)</f>
        <v>0</v>
      </c>
    </row>
    <row r="54" spans="1:23" ht="16.5" customHeight="1">
      <c r="A54" s="12">
        <v>52</v>
      </c>
      <c r="B54" s="12" t="s">
        <v>269</v>
      </c>
      <c r="C54" s="12" t="s">
        <v>1228</v>
      </c>
      <c r="D54" s="12" t="s">
        <v>265</v>
      </c>
      <c r="E54" s="12" t="s">
        <v>267</v>
      </c>
      <c r="F54" s="29"/>
      <c r="G54" s="58" t="s">
        <v>631</v>
      </c>
      <c r="H54" s="58" t="s">
        <v>631</v>
      </c>
      <c r="I54" s="58" t="s">
        <v>631</v>
      </c>
      <c r="J54" s="79">
        <v>6</v>
      </c>
      <c r="K54" s="79">
        <v>1</v>
      </c>
      <c r="L54" s="79">
        <v>14</v>
      </c>
      <c r="M54" s="72">
        <v>18</v>
      </c>
      <c r="N54" s="72">
        <v>1</v>
      </c>
      <c r="O54" s="72">
        <v>430</v>
      </c>
      <c r="P54" s="149"/>
      <c r="Q54" s="25"/>
      <c r="R54" s="25"/>
      <c r="T54" s="196"/>
      <c r="U54" s="195" t="s">
        <v>650</v>
      </c>
      <c r="V54" s="45" t="s">
        <v>653</v>
      </c>
      <c r="W54" s="47">
        <f>SUMPRODUCT(--EXACT($B$2:$B$923,U54))</f>
        <v>3</v>
      </c>
    </row>
    <row r="55" spans="1:23" ht="16.5" customHeight="1">
      <c r="A55" s="12">
        <v>53</v>
      </c>
      <c r="B55" s="12" t="s">
        <v>246</v>
      </c>
      <c r="C55" s="12" t="s">
        <v>1288</v>
      </c>
      <c r="D55" s="12" t="s">
        <v>266</v>
      </c>
      <c r="E55" s="12" t="s">
        <v>267</v>
      </c>
      <c r="F55" s="29"/>
      <c r="G55" s="58" t="s">
        <v>631</v>
      </c>
      <c r="H55" s="58" t="s">
        <v>631</v>
      </c>
      <c r="I55" s="58" t="s">
        <v>631</v>
      </c>
      <c r="J55" s="79">
        <v>1</v>
      </c>
      <c r="K55" s="79">
        <v>2</v>
      </c>
      <c r="L55" s="79">
        <v>27</v>
      </c>
      <c r="M55" s="72">
        <v>2</v>
      </c>
      <c r="N55" s="72">
        <v>2</v>
      </c>
      <c r="O55" s="72">
        <v>28</v>
      </c>
      <c r="P55" s="149"/>
      <c r="Q55" s="25"/>
      <c r="R55" s="25"/>
      <c r="T55" s="196"/>
      <c r="U55" s="195"/>
      <c r="V55" s="45" t="s">
        <v>640</v>
      </c>
      <c r="W55" s="49">
        <f>SUMIF($B$2:$B$918,"大學",$M$2:$M$918)</f>
        <v>32</v>
      </c>
    </row>
    <row r="56" spans="1:23" ht="16.5" customHeight="1">
      <c r="A56" s="12">
        <v>54</v>
      </c>
      <c r="B56" s="12" t="s">
        <v>269</v>
      </c>
      <c r="C56" s="12" t="s">
        <v>1229</v>
      </c>
      <c r="D56" s="12" t="s">
        <v>270</v>
      </c>
      <c r="E56" s="12" t="s">
        <v>267</v>
      </c>
      <c r="F56" s="29"/>
      <c r="G56" s="58" t="s">
        <v>631</v>
      </c>
      <c r="H56" s="58" t="s">
        <v>631</v>
      </c>
      <c r="I56" s="58" t="s">
        <v>631</v>
      </c>
      <c r="J56" s="79">
        <v>1</v>
      </c>
      <c r="K56" s="79">
        <v>1</v>
      </c>
      <c r="L56" s="58" t="s">
        <v>631</v>
      </c>
      <c r="M56" s="72">
        <v>1</v>
      </c>
      <c r="N56" s="72">
        <v>1</v>
      </c>
      <c r="O56" s="58" t="s">
        <v>631</v>
      </c>
      <c r="P56" s="149"/>
      <c r="Q56" s="25"/>
      <c r="R56" s="25"/>
      <c r="T56" s="196"/>
      <c r="U56" s="195"/>
      <c r="V56" s="45" t="s">
        <v>643</v>
      </c>
      <c r="W56" s="47">
        <f>SUMIF($B$2:$B$918,"大學",$N$2:$N$918)</f>
        <v>362</v>
      </c>
    </row>
    <row r="57" spans="1:23" ht="15.75" customHeight="1">
      <c r="A57" s="12">
        <v>55</v>
      </c>
      <c r="B57" s="12" t="s">
        <v>42</v>
      </c>
      <c r="C57" s="12" t="s">
        <v>1295</v>
      </c>
      <c r="D57" s="12" t="s">
        <v>713</v>
      </c>
      <c r="E57" s="8" t="s">
        <v>976</v>
      </c>
      <c r="F57" s="29" t="s">
        <v>1305</v>
      </c>
      <c r="G57" s="58" t="s">
        <v>631</v>
      </c>
      <c r="H57" s="58" t="s">
        <v>631</v>
      </c>
      <c r="I57" s="58" t="s">
        <v>631</v>
      </c>
      <c r="J57" s="58" t="s">
        <v>631</v>
      </c>
      <c r="K57" s="58" t="s">
        <v>631</v>
      </c>
      <c r="L57" s="58" t="s">
        <v>631</v>
      </c>
      <c r="M57" s="58" t="s">
        <v>631</v>
      </c>
      <c r="N57" s="58" t="s">
        <v>631</v>
      </c>
      <c r="O57" s="58" t="s">
        <v>631</v>
      </c>
      <c r="P57" s="149"/>
      <c r="Q57" s="25"/>
      <c r="R57" s="25"/>
      <c r="T57" s="196"/>
      <c r="U57" s="195"/>
      <c r="V57" s="45" t="s">
        <v>645</v>
      </c>
      <c r="W57" s="47">
        <f>SUMIF($B$2:$B$918,"大學",$O$2:$O$918)</f>
        <v>361</v>
      </c>
    </row>
    <row r="58" spans="1:23" ht="16.2">
      <c r="A58" s="12">
        <v>56</v>
      </c>
      <c r="B58" s="12" t="s">
        <v>42</v>
      </c>
      <c r="C58" s="12" t="s">
        <v>1314</v>
      </c>
      <c r="D58" s="12" t="s">
        <v>707</v>
      </c>
      <c r="E58" s="8" t="s">
        <v>675</v>
      </c>
      <c r="F58" s="29"/>
      <c r="G58" s="58" t="s">
        <v>631</v>
      </c>
      <c r="H58" s="58" t="s">
        <v>631</v>
      </c>
      <c r="I58" s="58" t="s">
        <v>631</v>
      </c>
      <c r="J58" s="58" t="s">
        <v>631</v>
      </c>
      <c r="K58" s="58" t="s">
        <v>631</v>
      </c>
      <c r="L58" s="58" t="s">
        <v>631</v>
      </c>
      <c r="M58" s="72">
        <v>1</v>
      </c>
      <c r="N58" s="58" t="s">
        <v>631</v>
      </c>
      <c r="O58" s="58" t="s">
        <v>631</v>
      </c>
      <c r="P58" s="149"/>
      <c r="Q58" s="25"/>
      <c r="R58" s="25"/>
      <c r="T58" s="196"/>
      <c r="U58" s="195" t="s">
        <v>654</v>
      </c>
      <c r="V58" s="45" t="s">
        <v>653</v>
      </c>
      <c r="W58" s="47">
        <f>W42+W46+W50+W54</f>
        <v>109</v>
      </c>
    </row>
    <row r="59" spans="1:23" ht="16.2">
      <c r="A59" s="12">
        <v>57</v>
      </c>
      <c r="B59" s="12" t="s">
        <v>42</v>
      </c>
      <c r="C59" s="12" t="s">
        <v>1318</v>
      </c>
      <c r="D59" s="12" t="s">
        <v>710</v>
      </c>
      <c r="E59" s="8" t="s">
        <v>675</v>
      </c>
      <c r="F59" s="29"/>
      <c r="G59" s="58" t="s">
        <v>631</v>
      </c>
      <c r="H59" s="58" t="s">
        <v>631</v>
      </c>
      <c r="I59" s="58" t="s">
        <v>631</v>
      </c>
      <c r="J59" s="58" t="s">
        <v>631</v>
      </c>
      <c r="K59" s="58" t="s">
        <v>631</v>
      </c>
      <c r="L59" s="58" t="s">
        <v>631</v>
      </c>
      <c r="M59" s="72">
        <v>1</v>
      </c>
      <c r="N59" s="72">
        <v>2</v>
      </c>
      <c r="O59" s="58" t="s">
        <v>631</v>
      </c>
      <c r="P59" s="149"/>
      <c r="Q59" s="25"/>
      <c r="R59" s="25"/>
      <c r="T59" s="196"/>
      <c r="U59" s="195"/>
      <c r="V59" s="45" t="s">
        <v>640</v>
      </c>
      <c r="W59" s="47">
        <f>W43+W47+W51+W55</f>
        <v>759</v>
      </c>
    </row>
    <row r="60" spans="1:23" ht="16.2">
      <c r="A60" s="12">
        <v>58</v>
      </c>
      <c r="B60" s="12" t="s">
        <v>44</v>
      </c>
      <c r="C60" s="12" t="s">
        <v>1258</v>
      </c>
      <c r="D60" s="12" t="s">
        <v>836</v>
      </c>
      <c r="E60" s="12" t="s">
        <v>115</v>
      </c>
      <c r="F60" s="12" t="s">
        <v>106</v>
      </c>
      <c r="G60" s="58" t="s">
        <v>631</v>
      </c>
      <c r="H60" s="58" t="s">
        <v>631</v>
      </c>
      <c r="I60" s="58" t="s">
        <v>631</v>
      </c>
      <c r="J60" s="79">
        <v>5</v>
      </c>
      <c r="K60" s="79">
        <v>4</v>
      </c>
      <c r="L60" s="79">
        <v>64</v>
      </c>
      <c r="M60" s="72">
        <v>6</v>
      </c>
      <c r="N60" s="72">
        <v>5</v>
      </c>
      <c r="O60" s="72">
        <v>59</v>
      </c>
      <c r="P60" s="149"/>
      <c r="Q60" s="25"/>
      <c r="R60" s="25"/>
      <c r="T60" s="196"/>
      <c r="U60" s="195"/>
      <c r="V60" s="45" t="s">
        <v>643</v>
      </c>
      <c r="W60" s="47">
        <f>W44+W48+W52+W56</f>
        <v>1050</v>
      </c>
    </row>
    <row r="61" spans="1:23" ht="16.2">
      <c r="A61" s="12">
        <v>59</v>
      </c>
      <c r="B61" s="12" t="s">
        <v>42</v>
      </c>
      <c r="C61" s="12" t="s">
        <v>1329</v>
      </c>
      <c r="D61" s="12" t="s">
        <v>721</v>
      </c>
      <c r="E61" s="8" t="s">
        <v>675</v>
      </c>
      <c r="F61" s="29"/>
      <c r="G61" s="58" t="s">
        <v>631</v>
      </c>
      <c r="H61" s="58" t="s">
        <v>631</v>
      </c>
      <c r="I61" s="58" t="s">
        <v>631</v>
      </c>
      <c r="J61" s="58" t="s">
        <v>631</v>
      </c>
      <c r="K61" s="58" t="s">
        <v>631</v>
      </c>
      <c r="L61" s="58" t="s">
        <v>631</v>
      </c>
      <c r="M61" s="72">
        <v>1</v>
      </c>
      <c r="N61" s="72">
        <v>1</v>
      </c>
      <c r="O61" s="58" t="s">
        <v>631</v>
      </c>
      <c r="P61" s="149"/>
      <c r="Q61" s="25"/>
      <c r="R61" s="25"/>
      <c r="T61" s="196"/>
      <c r="U61" s="195"/>
      <c r="V61" s="45" t="s">
        <v>645</v>
      </c>
      <c r="W61" s="47">
        <f>W45+W49+W53+W57</f>
        <v>10609</v>
      </c>
    </row>
    <row r="62" spans="1:23" ht="16.2">
      <c r="A62" s="12">
        <v>60</v>
      </c>
      <c r="B62" s="12" t="s">
        <v>42</v>
      </c>
      <c r="C62" s="12" t="s">
        <v>1298</v>
      </c>
      <c r="D62" s="12" t="s">
        <v>709</v>
      </c>
      <c r="E62" s="8" t="s">
        <v>134</v>
      </c>
      <c r="F62" s="29"/>
      <c r="G62" s="58" t="s">
        <v>631</v>
      </c>
      <c r="H62" s="58" t="s">
        <v>631</v>
      </c>
      <c r="I62" s="58" t="s">
        <v>631</v>
      </c>
      <c r="J62" s="58" t="s">
        <v>631</v>
      </c>
      <c r="K62" s="58" t="s">
        <v>631</v>
      </c>
      <c r="L62" s="58" t="s">
        <v>631</v>
      </c>
      <c r="M62" s="72">
        <v>1</v>
      </c>
      <c r="N62" s="58" t="s">
        <v>631</v>
      </c>
      <c r="O62" s="58" t="s">
        <v>631</v>
      </c>
      <c r="P62" s="149"/>
      <c r="Q62" s="25"/>
      <c r="R62" s="25"/>
    </row>
    <row r="63" spans="1:23">
      <c r="A63" s="12">
        <v>61</v>
      </c>
      <c r="B63" s="12" t="s">
        <v>42</v>
      </c>
      <c r="C63" s="12" t="s">
        <v>1296</v>
      </c>
      <c r="D63" s="12" t="s">
        <v>729</v>
      </c>
      <c r="E63" s="8" t="s">
        <v>964</v>
      </c>
      <c r="F63" s="12" t="s">
        <v>112</v>
      </c>
      <c r="G63" s="58" t="s">
        <v>631</v>
      </c>
      <c r="H63" s="58" t="s">
        <v>631</v>
      </c>
      <c r="I63" s="58" t="s">
        <v>631</v>
      </c>
      <c r="J63" s="58" t="s">
        <v>631</v>
      </c>
      <c r="K63" s="58" t="s">
        <v>631</v>
      </c>
      <c r="L63" s="58" t="s">
        <v>631</v>
      </c>
      <c r="M63" s="58" t="s">
        <v>631</v>
      </c>
      <c r="N63" s="58" t="s">
        <v>631</v>
      </c>
      <c r="O63" s="58" t="s">
        <v>631</v>
      </c>
      <c r="P63" s="149"/>
      <c r="Q63" s="25"/>
      <c r="R63" s="25"/>
    </row>
    <row r="64" spans="1:23" ht="16.2">
      <c r="A64" s="12">
        <v>62</v>
      </c>
      <c r="B64" s="12" t="s">
        <v>42</v>
      </c>
      <c r="C64" s="12" t="s">
        <v>1323</v>
      </c>
      <c r="D64" s="12" t="s">
        <v>715</v>
      </c>
      <c r="E64" s="8" t="s">
        <v>675</v>
      </c>
      <c r="F64" s="29"/>
      <c r="G64" s="58" t="s">
        <v>631</v>
      </c>
      <c r="H64" s="58" t="s">
        <v>631</v>
      </c>
      <c r="I64" s="58" t="s">
        <v>631</v>
      </c>
      <c r="J64" s="58" t="s">
        <v>631</v>
      </c>
      <c r="K64" s="58" t="s">
        <v>631</v>
      </c>
      <c r="L64" s="58" t="s">
        <v>631</v>
      </c>
      <c r="M64" s="72">
        <v>1</v>
      </c>
      <c r="N64" s="72">
        <v>1</v>
      </c>
      <c r="O64" s="58" t="s">
        <v>631</v>
      </c>
      <c r="P64" s="149"/>
      <c r="Q64" s="25"/>
      <c r="R64" s="25"/>
    </row>
    <row r="65" spans="1:18" ht="16.2">
      <c r="A65" s="12">
        <v>63</v>
      </c>
      <c r="B65" s="12" t="s">
        <v>42</v>
      </c>
      <c r="C65" s="12" t="s">
        <v>1321</v>
      </c>
      <c r="D65" s="12" t="s">
        <v>712</v>
      </c>
      <c r="E65" s="8" t="s">
        <v>675</v>
      </c>
      <c r="F65" s="29"/>
      <c r="G65" s="58" t="s">
        <v>631</v>
      </c>
      <c r="H65" s="58" t="s">
        <v>631</v>
      </c>
      <c r="I65" s="58" t="s">
        <v>631</v>
      </c>
      <c r="J65" s="58" t="s">
        <v>631</v>
      </c>
      <c r="K65" s="58" t="s">
        <v>631</v>
      </c>
      <c r="L65" s="58" t="s">
        <v>631</v>
      </c>
      <c r="M65" s="72">
        <v>1</v>
      </c>
      <c r="N65" s="72">
        <v>1</v>
      </c>
      <c r="O65" s="58" t="s">
        <v>631</v>
      </c>
      <c r="P65" s="149"/>
      <c r="Q65" s="25"/>
      <c r="R65" s="25"/>
    </row>
    <row r="66" spans="1:18" ht="16.2">
      <c r="A66" s="12">
        <v>64</v>
      </c>
      <c r="B66" s="12" t="s">
        <v>42</v>
      </c>
      <c r="C66" s="12" t="s">
        <v>1319</v>
      </c>
      <c r="D66" s="12" t="s">
        <v>711</v>
      </c>
      <c r="E66" s="8" t="s">
        <v>675</v>
      </c>
      <c r="F66" s="29"/>
      <c r="G66" s="58" t="s">
        <v>631</v>
      </c>
      <c r="H66" s="58" t="s">
        <v>631</v>
      </c>
      <c r="I66" s="58" t="s">
        <v>631</v>
      </c>
      <c r="J66" s="58" t="s">
        <v>631</v>
      </c>
      <c r="K66" s="58" t="s">
        <v>631</v>
      </c>
      <c r="L66" s="58" t="s">
        <v>631</v>
      </c>
      <c r="M66" s="72">
        <v>1</v>
      </c>
      <c r="N66" s="72">
        <v>1</v>
      </c>
      <c r="O66" s="58" t="s">
        <v>631</v>
      </c>
      <c r="P66" s="149"/>
      <c r="Q66" s="25"/>
      <c r="R66" s="25"/>
    </row>
    <row r="67" spans="1:18">
      <c r="A67" s="12">
        <v>65</v>
      </c>
      <c r="B67" s="12" t="s">
        <v>42</v>
      </c>
      <c r="C67" s="29" t="s">
        <v>1299</v>
      </c>
      <c r="D67" s="29" t="s">
        <v>1300</v>
      </c>
      <c r="E67" s="8" t="s">
        <v>1301</v>
      </c>
      <c r="F67" s="12" t="s">
        <v>112</v>
      </c>
      <c r="G67" s="58" t="s">
        <v>631</v>
      </c>
      <c r="H67" s="58" t="s">
        <v>631</v>
      </c>
      <c r="I67" s="58" t="s">
        <v>631</v>
      </c>
      <c r="J67" s="58" t="s">
        <v>631</v>
      </c>
      <c r="K67" s="58" t="s">
        <v>631</v>
      </c>
      <c r="L67" s="58" t="s">
        <v>631</v>
      </c>
      <c r="M67" s="58" t="s">
        <v>631</v>
      </c>
      <c r="N67" s="58" t="s">
        <v>631</v>
      </c>
      <c r="O67" s="58" t="s">
        <v>631</v>
      </c>
      <c r="P67" s="149"/>
      <c r="Q67" s="25"/>
      <c r="R67" s="25"/>
    </row>
    <row r="68" spans="1:18" ht="16.2">
      <c r="A68" s="12">
        <v>66</v>
      </c>
      <c r="B68" s="12" t="s">
        <v>42</v>
      </c>
      <c r="C68" s="12">
        <v>193616</v>
      </c>
      <c r="D68" s="12" t="s">
        <v>727</v>
      </c>
      <c r="E68" s="8" t="s">
        <v>675</v>
      </c>
      <c r="F68" s="29"/>
      <c r="G68" s="58" t="s">
        <v>631</v>
      </c>
      <c r="H68" s="58" t="s">
        <v>631</v>
      </c>
      <c r="I68" s="58" t="s">
        <v>631</v>
      </c>
      <c r="J68" s="58" t="s">
        <v>631</v>
      </c>
      <c r="K68" s="58" t="s">
        <v>631</v>
      </c>
      <c r="L68" s="58" t="s">
        <v>631</v>
      </c>
      <c r="M68" s="72">
        <v>1</v>
      </c>
      <c r="N68" s="72">
        <v>1</v>
      </c>
      <c r="O68" s="58" t="s">
        <v>631</v>
      </c>
      <c r="P68" s="149"/>
      <c r="Q68" s="25"/>
      <c r="R68" s="25"/>
    </row>
    <row r="69" spans="1:18" ht="16.2">
      <c r="A69" s="12">
        <v>67</v>
      </c>
      <c r="B69" s="29" t="s">
        <v>732</v>
      </c>
      <c r="C69" s="29" t="s">
        <v>1306</v>
      </c>
      <c r="D69" s="12" t="s">
        <v>699</v>
      </c>
      <c r="E69" s="8" t="s">
        <v>675</v>
      </c>
      <c r="F69" s="29"/>
      <c r="G69" s="58" t="s">
        <v>631</v>
      </c>
      <c r="H69" s="58" t="s">
        <v>631</v>
      </c>
      <c r="I69" s="58" t="s">
        <v>631</v>
      </c>
      <c r="J69" s="58" t="s">
        <v>631</v>
      </c>
      <c r="K69" s="58" t="s">
        <v>631</v>
      </c>
      <c r="L69" s="58" t="s">
        <v>631</v>
      </c>
      <c r="M69" s="72">
        <v>1</v>
      </c>
      <c r="N69" s="72">
        <v>1</v>
      </c>
      <c r="O69" s="58" t="s">
        <v>631</v>
      </c>
      <c r="P69" s="149"/>
      <c r="Q69" s="25"/>
      <c r="R69" s="25"/>
    </row>
    <row r="70" spans="1:18">
      <c r="A70" s="12">
        <v>68</v>
      </c>
      <c r="B70" s="29" t="s">
        <v>732</v>
      </c>
      <c r="C70" s="29" t="s">
        <v>1233</v>
      </c>
      <c r="D70" s="12" t="s">
        <v>702</v>
      </c>
      <c r="E70" s="8" t="s">
        <v>974</v>
      </c>
      <c r="F70" s="29" t="s">
        <v>1305</v>
      </c>
      <c r="G70" s="58" t="s">
        <v>631</v>
      </c>
      <c r="H70" s="58" t="s">
        <v>631</v>
      </c>
      <c r="I70" s="58" t="s">
        <v>631</v>
      </c>
      <c r="J70" s="58" t="s">
        <v>631</v>
      </c>
      <c r="K70" s="58" t="s">
        <v>631</v>
      </c>
      <c r="L70" s="58" t="s">
        <v>631</v>
      </c>
      <c r="M70" s="58" t="s">
        <v>631</v>
      </c>
      <c r="N70" s="58" t="s">
        <v>631</v>
      </c>
      <c r="O70" s="58" t="s">
        <v>631</v>
      </c>
      <c r="P70" s="149"/>
      <c r="Q70" s="25"/>
      <c r="R70" s="25"/>
    </row>
    <row r="71" spans="1:18" ht="16.2">
      <c r="A71" s="12">
        <v>69</v>
      </c>
      <c r="B71" s="29" t="s">
        <v>732</v>
      </c>
      <c r="C71" s="29" t="s">
        <v>1307</v>
      </c>
      <c r="D71" s="12" t="s">
        <v>700</v>
      </c>
      <c r="E71" s="8" t="s">
        <v>675</v>
      </c>
      <c r="F71" s="29"/>
      <c r="G71" s="58" t="s">
        <v>631</v>
      </c>
      <c r="H71" s="58" t="s">
        <v>631</v>
      </c>
      <c r="I71" s="58" t="s">
        <v>631</v>
      </c>
      <c r="J71" s="58" t="s">
        <v>631</v>
      </c>
      <c r="K71" s="58" t="s">
        <v>631</v>
      </c>
      <c r="L71" s="58" t="s">
        <v>631</v>
      </c>
      <c r="M71" s="72">
        <v>1</v>
      </c>
      <c r="N71" s="72">
        <v>1</v>
      </c>
      <c r="O71" s="58" t="s">
        <v>631</v>
      </c>
      <c r="P71" s="149"/>
      <c r="Q71" s="25"/>
      <c r="R71" s="25"/>
    </row>
    <row r="72" spans="1:18" ht="16.2">
      <c r="A72" s="12">
        <v>70</v>
      </c>
      <c r="B72" s="29" t="s">
        <v>732</v>
      </c>
      <c r="C72" s="29" t="s">
        <v>1309</v>
      </c>
      <c r="D72" s="12" t="s">
        <v>701</v>
      </c>
      <c r="E72" s="8" t="s">
        <v>675</v>
      </c>
      <c r="F72" s="29"/>
      <c r="G72" s="58" t="s">
        <v>631</v>
      </c>
      <c r="H72" s="58" t="s">
        <v>631</v>
      </c>
      <c r="I72" s="58" t="s">
        <v>631</v>
      </c>
      <c r="J72" s="58" t="s">
        <v>631</v>
      </c>
      <c r="K72" s="58" t="s">
        <v>631</v>
      </c>
      <c r="L72" s="58" t="s">
        <v>631</v>
      </c>
      <c r="M72" s="72">
        <v>1</v>
      </c>
      <c r="N72" s="72">
        <v>1</v>
      </c>
      <c r="O72" s="58" t="s">
        <v>631</v>
      </c>
      <c r="P72" s="149"/>
      <c r="Q72" s="25"/>
      <c r="R72" s="25"/>
    </row>
    <row r="73" spans="1:18" ht="16.2">
      <c r="A73" s="12">
        <v>71</v>
      </c>
      <c r="B73" s="12" t="s">
        <v>44</v>
      </c>
      <c r="C73" s="12" t="s">
        <v>1249</v>
      </c>
      <c r="D73" s="12" t="s">
        <v>835</v>
      </c>
      <c r="E73" s="12" t="s">
        <v>585</v>
      </c>
      <c r="F73" s="12" t="s">
        <v>106</v>
      </c>
      <c r="G73" s="58" t="s">
        <v>631</v>
      </c>
      <c r="H73" s="58" t="s">
        <v>631</v>
      </c>
      <c r="I73" s="58" t="s">
        <v>631</v>
      </c>
      <c r="J73" s="79">
        <v>3</v>
      </c>
      <c r="K73" s="79">
        <v>1</v>
      </c>
      <c r="L73" s="79">
        <v>29</v>
      </c>
      <c r="M73" s="72">
        <v>4</v>
      </c>
      <c r="N73" s="72">
        <v>1</v>
      </c>
      <c r="O73" s="72">
        <v>57</v>
      </c>
      <c r="P73" s="149"/>
      <c r="Q73" s="25"/>
      <c r="R73" s="25"/>
    </row>
    <row r="74" spans="1:18" ht="16.2">
      <c r="A74" s="12">
        <v>72</v>
      </c>
      <c r="B74" s="12" t="s">
        <v>42</v>
      </c>
      <c r="C74" s="12" t="s">
        <v>1302</v>
      </c>
      <c r="D74" s="12" t="s">
        <v>1303</v>
      </c>
      <c r="E74" s="8" t="s">
        <v>1304</v>
      </c>
      <c r="F74" s="12" t="s">
        <v>106</v>
      </c>
      <c r="G74" s="58" t="s">
        <v>631</v>
      </c>
      <c r="H74" s="58" t="s">
        <v>631</v>
      </c>
      <c r="I74" s="58" t="s">
        <v>631</v>
      </c>
      <c r="J74" s="58" t="s">
        <v>631</v>
      </c>
      <c r="K74" s="58" t="s">
        <v>631</v>
      </c>
      <c r="L74" s="58" t="s">
        <v>631</v>
      </c>
      <c r="M74" s="72">
        <v>1</v>
      </c>
      <c r="N74" s="72">
        <v>1</v>
      </c>
      <c r="O74" s="58">
        <v>27</v>
      </c>
      <c r="P74" s="149"/>
      <c r="Q74" s="25"/>
      <c r="R74" s="25"/>
    </row>
    <row r="75" spans="1:18" ht="16.2">
      <c r="A75" s="12">
        <v>73</v>
      </c>
      <c r="B75" s="12" t="s">
        <v>42</v>
      </c>
      <c r="C75" s="12" t="s">
        <v>1240</v>
      </c>
      <c r="D75" s="12" t="s">
        <v>833</v>
      </c>
      <c r="E75" s="12" t="s">
        <v>115</v>
      </c>
      <c r="F75" s="12" t="s">
        <v>106</v>
      </c>
      <c r="G75" s="58" t="s">
        <v>631</v>
      </c>
      <c r="H75" s="58" t="s">
        <v>631</v>
      </c>
      <c r="I75" s="58" t="s">
        <v>631</v>
      </c>
      <c r="J75" s="79">
        <v>5</v>
      </c>
      <c r="K75" s="79">
        <v>2</v>
      </c>
      <c r="L75" s="79">
        <v>63</v>
      </c>
      <c r="M75" s="72">
        <v>5</v>
      </c>
      <c r="N75" s="72">
        <v>3</v>
      </c>
      <c r="O75" s="72">
        <v>88</v>
      </c>
      <c r="P75" s="149"/>
      <c r="Q75" s="25"/>
      <c r="R75" s="25"/>
    </row>
    <row r="76" spans="1:18" ht="16.2">
      <c r="A76" s="12">
        <v>74</v>
      </c>
      <c r="B76" s="12" t="s">
        <v>42</v>
      </c>
      <c r="C76" s="12" t="s">
        <v>1286</v>
      </c>
      <c r="D76" s="12" t="s">
        <v>726</v>
      </c>
      <c r="E76" s="8" t="s">
        <v>134</v>
      </c>
      <c r="F76" s="29"/>
      <c r="G76" s="58" t="s">
        <v>631</v>
      </c>
      <c r="H76" s="58" t="s">
        <v>631</v>
      </c>
      <c r="I76" s="58" t="s">
        <v>631</v>
      </c>
      <c r="J76" s="58" t="s">
        <v>631</v>
      </c>
      <c r="K76" s="58" t="s">
        <v>631</v>
      </c>
      <c r="L76" s="58" t="s">
        <v>631</v>
      </c>
      <c r="M76" s="72">
        <v>2</v>
      </c>
      <c r="N76" s="72">
        <v>2</v>
      </c>
      <c r="O76" s="58" t="s">
        <v>631</v>
      </c>
      <c r="P76" s="149"/>
      <c r="Q76" s="25"/>
      <c r="R76" s="25"/>
    </row>
    <row r="77" spans="1:18" ht="16.2">
      <c r="A77" s="12">
        <v>75</v>
      </c>
      <c r="B77" s="12" t="s">
        <v>42</v>
      </c>
      <c r="C77" s="12" t="s">
        <v>1320</v>
      </c>
      <c r="D77" s="12" t="s">
        <v>101</v>
      </c>
      <c r="E77" s="8" t="s">
        <v>675</v>
      </c>
      <c r="F77" s="29"/>
      <c r="G77" s="58" t="s">
        <v>631</v>
      </c>
      <c r="H77" s="58" t="s">
        <v>631</v>
      </c>
      <c r="I77" s="58" t="s">
        <v>631</v>
      </c>
      <c r="J77" s="58" t="s">
        <v>631</v>
      </c>
      <c r="K77" s="58" t="s">
        <v>631</v>
      </c>
      <c r="L77" s="58" t="s">
        <v>631</v>
      </c>
      <c r="M77" s="72">
        <v>1</v>
      </c>
      <c r="N77" s="72">
        <v>1</v>
      </c>
      <c r="O77" s="58" t="s">
        <v>631</v>
      </c>
      <c r="P77" s="149"/>
      <c r="Q77" s="25"/>
      <c r="R77" s="25"/>
    </row>
    <row r="78" spans="1:18" ht="16.2">
      <c r="A78" s="12">
        <v>76</v>
      </c>
      <c r="B78" s="12" t="s">
        <v>42</v>
      </c>
      <c r="C78" s="12" t="s">
        <v>1293</v>
      </c>
      <c r="D78" s="12" t="s">
        <v>723</v>
      </c>
      <c r="E78" s="8" t="s">
        <v>134</v>
      </c>
      <c r="F78" s="29"/>
      <c r="G78" s="58" t="s">
        <v>631</v>
      </c>
      <c r="H78" s="58" t="s">
        <v>631</v>
      </c>
      <c r="I78" s="58" t="s">
        <v>631</v>
      </c>
      <c r="J78" s="58" t="s">
        <v>631</v>
      </c>
      <c r="K78" s="58" t="s">
        <v>631</v>
      </c>
      <c r="L78" s="58" t="s">
        <v>631</v>
      </c>
      <c r="M78" s="72">
        <v>1</v>
      </c>
      <c r="N78" s="72">
        <v>1</v>
      </c>
      <c r="O78" s="72">
        <v>20</v>
      </c>
      <c r="P78" s="149"/>
      <c r="Q78" s="25"/>
      <c r="R78" s="25"/>
    </row>
    <row r="79" spans="1:18">
      <c r="A79" s="12">
        <v>77</v>
      </c>
      <c r="B79" s="12" t="s">
        <v>42</v>
      </c>
      <c r="C79" s="12" t="s">
        <v>1291</v>
      </c>
      <c r="D79" s="12" t="s">
        <v>728</v>
      </c>
      <c r="E79" s="8" t="s">
        <v>134</v>
      </c>
      <c r="F79" s="29"/>
      <c r="G79" s="58" t="s">
        <v>631</v>
      </c>
      <c r="H79" s="58" t="s">
        <v>631</v>
      </c>
      <c r="I79" s="58" t="s">
        <v>631</v>
      </c>
      <c r="J79" s="58" t="s">
        <v>631</v>
      </c>
      <c r="K79" s="58" t="s">
        <v>631</v>
      </c>
      <c r="L79" s="58" t="s">
        <v>631</v>
      </c>
      <c r="M79" s="58">
        <v>47</v>
      </c>
      <c r="N79" s="58">
        <v>72</v>
      </c>
      <c r="O79" s="58">
        <v>30</v>
      </c>
      <c r="P79" s="149"/>
      <c r="Q79" s="25"/>
      <c r="R79" s="25"/>
    </row>
    <row r="80" spans="1:18" ht="16.2">
      <c r="A80" s="12">
        <v>78</v>
      </c>
      <c r="B80" s="12" t="s">
        <v>42</v>
      </c>
      <c r="C80" s="12" t="s">
        <v>1313</v>
      </c>
      <c r="D80" s="12" t="s">
        <v>706</v>
      </c>
      <c r="E80" s="8" t="s">
        <v>675</v>
      </c>
      <c r="F80" s="29"/>
      <c r="G80" s="58" t="s">
        <v>631</v>
      </c>
      <c r="H80" s="58" t="s">
        <v>631</v>
      </c>
      <c r="I80" s="58" t="s">
        <v>631</v>
      </c>
      <c r="J80" s="58" t="s">
        <v>631</v>
      </c>
      <c r="K80" s="58" t="s">
        <v>631</v>
      </c>
      <c r="L80" s="58" t="s">
        <v>631</v>
      </c>
      <c r="M80" s="72">
        <v>2</v>
      </c>
      <c r="N80" s="72">
        <v>13</v>
      </c>
      <c r="O80" s="58" t="s">
        <v>631</v>
      </c>
      <c r="P80" s="149"/>
      <c r="Q80" s="25"/>
      <c r="R80" s="25"/>
    </row>
    <row r="81" spans="1:18" ht="16.2">
      <c r="A81" s="12">
        <v>79</v>
      </c>
      <c r="B81" s="12" t="s">
        <v>42</v>
      </c>
      <c r="C81" s="12" t="s">
        <v>1332</v>
      </c>
      <c r="D81" s="12" t="s">
        <v>724</v>
      </c>
      <c r="E81" s="8" t="s">
        <v>675</v>
      </c>
      <c r="F81" s="29"/>
      <c r="G81" s="58" t="s">
        <v>631</v>
      </c>
      <c r="H81" s="58" t="s">
        <v>631</v>
      </c>
      <c r="I81" s="58" t="s">
        <v>631</v>
      </c>
      <c r="J81" s="58" t="s">
        <v>631</v>
      </c>
      <c r="K81" s="58" t="s">
        <v>631</v>
      </c>
      <c r="L81" s="58" t="s">
        <v>631</v>
      </c>
      <c r="M81" s="72">
        <v>1</v>
      </c>
      <c r="N81" s="72">
        <v>1</v>
      </c>
      <c r="O81" s="58" t="s">
        <v>631</v>
      </c>
      <c r="P81" s="149"/>
      <c r="Q81" s="25"/>
      <c r="R81" s="25"/>
    </row>
    <row r="82" spans="1:18" ht="16.2">
      <c r="A82" s="12">
        <v>80</v>
      </c>
      <c r="B82" s="12" t="s">
        <v>42</v>
      </c>
      <c r="C82" s="12" t="s">
        <v>1311</v>
      </c>
      <c r="D82" s="12" t="s">
        <v>703</v>
      </c>
      <c r="E82" s="8" t="s">
        <v>675</v>
      </c>
      <c r="F82" s="29"/>
      <c r="G82" s="58" t="s">
        <v>631</v>
      </c>
      <c r="H82" s="58" t="s">
        <v>631</v>
      </c>
      <c r="I82" s="58" t="s">
        <v>631</v>
      </c>
      <c r="J82" s="58" t="s">
        <v>631</v>
      </c>
      <c r="K82" s="58" t="s">
        <v>631</v>
      </c>
      <c r="L82" s="58" t="s">
        <v>631</v>
      </c>
      <c r="M82" s="72">
        <v>1</v>
      </c>
      <c r="N82" s="72">
        <v>1</v>
      </c>
      <c r="O82" s="58" t="s">
        <v>631</v>
      </c>
      <c r="P82" s="149"/>
      <c r="Q82" s="25"/>
      <c r="R82" s="25"/>
    </row>
    <row r="83" spans="1:18" ht="16.2">
      <c r="A83" s="12">
        <v>81</v>
      </c>
      <c r="B83" s="12" t="s">
        <v>42</v>
      </c>
      <c r="C83" s="12" t="s">
        <v>1328</v>
      </c>
      <c r="D83" s="12" t="s">
        <v>720</v>
      </c>
      <c r="E83" s="8" t="s">
        <v>675</v>
      </c>
      <c r="F83" s="29"/>
      <c r="G83" s="58" t="s">
        <v>631</v>
      </c>
      <c r="H83" s="58" t="s">
        <v>631</v>
      </c>
      <c r="I83" s="58" t="s">
        <v>631</v>
      </c>
      <c r="J83" s="58" t="s">
        <v>631</v>
      </c>
      <c r="K83" s="58" t="s">
        <v>631</v>
      </c>
      <c r="L83" s="58" t="s">
        <v>631</v>
      </c>
      <c r="M83" s="72">
        <v>1</v>
      </c>
      <c r="N83" s="72">
        <v>1</v>
      </c>
      <c r="O83" s="58" t="s">
        <v>631</v>
      </c>
      <c r="P83" s="149"/>
      <c r="Q83" s="25"/>
      <c r="R83" s="25"/>
    </row>
    <row r="84" spans="1:18" ht="16.2">
      <c r="A84" s="12">
        <v>82</v>
      </c>
      <c r="B84" s="12" t="s">
        <v>42</v>
      </c>
      <c r="C84" s="12" t="s">
        <v>1292</v>
      </c>
      <c r="D84" s="12" t="s">
        <v>704</v>
      </c>
      <c r="E84" s="8" t="s">
        <v>134</v>
      </c>
      <c r="F84" s="29"/>
      <c r="G84" s="58" t="s">
        <v>631</v>
      </c>
      <c r="H84" s="58" t="s">
        <v>631</v>
      </c>
      <c r="I84" s="58" t="s">
        <v>631</v>
      </c>
      <c r="J84" s="58" t="s">
        <v>631</v>
      </c>
      <c r="K84" s="58" t="s">
        <v>631</v>
      </c>
      <c r="L84" s="58" t="s">
        <v>631</v>
      </c>
      <c r="M84" s="72">
        <v>1</v>
      </c>
      <c r="N84" s="58" t="s">
        <v>631</v>
      </c>
      <c r="O84" s="58" t="s">
        <v>631</v>
      </c>
      <c r="P84" s="149"/>
      <c r="Q84" s="25"/>
      <c r="R84" s="25"/>
    </row>
    <row r="85" spans="1:18" ht="16.2">
      <c r="A85" s="12">
        <v>83</v>
      </c>
      <c r="B85" s="12" t="s">
        <v>42</v>
      </c>
      <c r="C85" s="12" t="s">
        <v>1294</v>
      </c>
      <c r="D85" s="12" t="s">
        <v>717</v>
      </c>
      <c r="E85" s="8" t="s">
        <v>134</v>
      </c>
      <c r="F85" s="29"/>
      <c r="G85" s="58" t="s">
        <v>631</v>
      </c>
      <c r="H85" s="58" t="s">
        <v>631</v>
      </c>
      <c r="I85" s="58" t="s">
        <v>631</v>
      </c>
      <c r="J85" s="58" t="s">
        <v>631</v>
      </c>
      <c r="K85" s="58" t="s">
        <v>631</v>
      </c>
      <c r="L85" s="58" t="s">
        <v>631</v>
      </c>
      <c r="M85" s="72">
        <v>4</v>
      </c>
      <c r="N85" s="72">
        <v>1</v>
      </c>
      <c r="O85" s="58">
        <v>58</v>
      </c>
      <c r="P85" s="149"/>
      <c r="Q85" s="25"/>
      <c r="R85" s="25"/>
    </row>
    <row r="86" spans="1:18" ht="16.2">
      <c r="A86" s="12">
        <v>84</v>
      </c>
      <c r="B86" s="12" t="s">
        <v>42</v>
      </c>
      <c r="C86" s="12" t="s">
        <v>1324</v>
      </c>
      <c r="D86" s="12" t="s">
        <v>716</v>
      </c>
      <c r="E86" s="8" t="s">
        <v>675</v>
      </c>
      <c r="F86" s="29"/>
      <c r="G86" s="58" t="s">
        <v>631</v>
      </c>
      <c r="H86" s="58" t="s">
        <v>631</v>
      </c>
      <c r="I86" s="58" t="s">
        <v>631</v>
      </c>
      <c r="J86" s="58" t="s">
        <v>631</v>
      </c>
      <c r="K86" s="58" t="s">
        <v>631</v>
      </c>
      <c r="L86" s="58" t="s">
        <v>631</v>
      </c>
      <c r="M86" s="72">
        <v>2</v>
      </c>
      <c r="N86" s="72">
        <v>2</v>
      </c>
      <c r="O86" s="58" t="s">
        <v>631</v>
      </c>
      <c r="P86" s="149"/>
      <c r="Q86" s="25"/>
      <c r="R86" s="25"/>
    </row>
    <row r="87" spans="1:18">
      <c r="A87" s="12">
        <v>85</v>
      </c>
      <c r="B87" s="29" t="s">
        <v>732</v>
      </c>
      <c r="C87" s="29">
        <v>193504</v>
      </c>
      <c r="D87" s="12" t="s">
        <v>725</v>
      </c>
      <c r="E87" s="8" t="s">
        <v>675</v>
      </c>
      <c r="F87" s="29"/>
      <c r="G87" s="58" t="s">
        <v>631</v>
      </c>
      <c r="H87" s="58" t="s">
        <v>631</v>
      </c>
      <c r="I87" s="58" t="s">
        <v>631</v>
      </c>
      <c r="J87" s="58" t="s">
        <v>631</v>
      </c>
      <c r="K87" s="58" t="s">
        <v>631</v>
      </c>
      <c r="L87" s="58" t="s">
        <v>631</v>
      </c>
      <c r="M87" s="58" t="s">
        <v>631</v>
      </c>
      <c r="N87" s="58" t="s">
        <v>631</v>
      </c>
      <c r="O87" s="58" t="s">
        <v>631</v>
      </c>
      <c r="P87" s="149"/>
      <c r="Q87" s="25"/>
      <c r="R87" s="25"/>
    </row>
    <row r="88" spans="1:18" ht="16.2">
      <c r="A88" s="12">
        <v>86</v>
      </c>
      <c r="B88" s="12" t="s">
        <v>42</v>
      </c>
      <c r="C88" s="12" t="s">
        <v>1325</v>
      </c>
      <c r="D88" s="12" t="s">
        <v>718</v>
      </c>
      <c r="E88" s="8" t="s">
        <v>675</v>
      </c>
      <c r="F88" s="29"/>
      <c r="G88" s="58" t="s">
        <v>631</v>
      </c>
      <c r="H88" s="58" t="s">
        <v>631</v>
      </c>
      <c r="I88" s="58" t="s">
        <v>631</v>
      </c>
      <c r="J88" s="58" t="s">
        <v>631</v>
      </c>
      <c r="K88" s="58" t="s">
        <v>631</v>
      </c>
      <c r="L88" s="58" t="s">
        <v>631</v>
      </c>
      <c r="M88" s="72">
        <v>1</v>
      </c>
      <c r="N88" s="72">
        <v>1</v>
      </c>
      <c r="O88" s="58" t="s">
        <v>631</v>
      </c>
      <c r="P88" s="149"/>
      <c r="Q88" s="25"/>
      <c r="R88" s="25"/>
    </row>
    <row r="89" spans="1:18" ht="16.2">
      <c r="A89" s="12">
        <v>87</v>
      </c>
      <c r="B89" s="12" t="s">
        <v>42</v>
      </c>
      <c r="C89" s="12" t="s">
        <v>1322</v>
      </c>
      <c r="D89" s="12" t="s">
        <v>714</v>
      </c>
      <c r="E89" s="8" t="s">
        <v>675</v>
      </c>
      <c r="F89" s="29"/>
      <c r="G89" s="58" t="s">
        <v>631</v>
      </c>
      <c r="H89" s="58" t="s">
        <v>631</v>
      </c>
      <c r="I89" s="58" t="s">
        <v>631</v>
      </c>
      <c r="J89" s="58" t="s">
        <v>631</v>
      </c>
      <c r="K89" s="58" t="s">
        <v>631</v>
      </c>
      <c r="L89" s="58" t="s">
        <v>631</v>
      </c>
      <c r="M89" s="72">
        <v>2</v>
      </c>
      <c r="N89" s="72">
        <v>1</v>
      </c>
      <c r="O89" s="72">
        <v>1</v>
      </c>
      <c r="P89" s="149"/>
      <c r="Q89" s="25"/>
      <c r="R89" s="25"/>
    </row>
    <row r="90" spans="1:18" ht="16.2">
      <c r="A90" s="12">
        <v>88</v>
      </c>
      <c r="B90" s="12" t="s">
        <v>42</v>
      </c>
      <c r="C90" s="12">
        <v>193639</v>
      </c>
      <c r="D90" s="12" t="s">
        <v>1340</v>
      </c>
      <c r="E90" s="8" t="s">
        <v>185</v>
      </c>
      <c r="F90" s="29"/>
      <c r="G90" s="58" t="s">
        <v>631</v>
      </c>
      <c r="H90" s="58" t="s">
        <v>631</v>
      </c>
      <c r="I90" s="58" t="s">
        <v>631</v>
      </c>
      <c r="J90" s="58" t="s">
        <v>631</v>
      </c>
      <c r="K90" s="58" t="s">
        <v>631</v>
      </c>
      <c r="L90" s="58" t="s">
        <v>631</v>
      </c>
      <c r="M90" s="72">
        <v>1</v>
      </c>
      <c r="N90" s="72">
        <v>1</v>
      </c>
      <c r="O90" s="58" t="s">
        <v>631</v>
      </c>
      <c r="P90" s="149"/>
      <c r="Q90" s="25"/>
      <c r="R90" s="25"/>
    </row>
    <row r="91" spans="1:18" ht="41.4">
      <c r="A91" s="12">
        <v>89</v>
      </c>
      <c r="B91" s="12" t="s">
        <v>42</v>
      </c>
      <c r="C91" s="12" t="s">
        <v>1241</v>
      </c>
      <c r="D91" s="12" t="s">
        <v>831</v>
      </c>
      <c r="E91" s="20" t="s">
        <v>960</v>
      </c>
      <c r="F91" s="12" t="s">
        <v>106</v>
      </c>
      <c r="G91" s="58">
        <v>4</v>
      </c>
      <c r="H91" s="58">
        <v>2</v>
      </c>
      <c r="I91" s="58">
        <v>97</v>
      </c>
      <c r="J91" s="79">
        <v>5</v>
      </c>
      <c r="K91" s="79">
        <v>2</v>
      </c>
      <c r="L91" s="79">
        <v>86</v>
      </c>
      <c r="M91" s="72">
        <v>9</v>
      </c>
      <c r="N91" s="72">
        <v>4</v>
      </c>
      <c r="O91" s="72">
        <v>138</v>
      </c>
      <c r="P91" s="149"/>
      <c r="Q91" s="25"/>
      <c r="R91" s="25"/>
    </row>
    <row r="92" spans="1:18" ht="16.2">
      <c r="A92" s="12">
        <v>90</v>
      </c>
      <c r="B92" s="12" t="s">
        <v>42</v>
      </c>
      <c r="C92" s="12" t="s">
        <v>1315</v>
      </c>
      <c r="D92" s="12" t="s">
        <v>708</v>
      </c>
      <c r="E92" s="8" t="s">
        <v>675</v>
      </c>
      <c r="F92" s="29"/>
      <c r="G92" s="58" t="s">
        <v>631</v>
      </c>
      <c r="H92" s="58" t="s">
        <v>631</v>
      </c>
      <c r="I92" s="58" t="s">
        <v>631</v>
      </c>
      <c r="J92" s="58" t="s">
        <v>631</v>
      </c>
      <c r="K92" s="58" t="s">
        <v>631</v>
      </c>
      <c r="L92" s="58" t="s">
        <v>631</v>
      </c>
      <c r="M92" s="72">
        <v>1</v>
      </c>
      <c r="N92" s="72">
        <v>1</v>
      </c>
      <c r="O92" s="58" t="s">
        <v>631</v>
      </c>
      <c r="P92" s="149"/>
      <c r="Q92" s="25"/>
      <c r="R92" s="25"/>
    </row>
    <row r="93" spans="1:18" ht="16.2">
      <c r="A93" s="12">
        <v>91</v>
      </c>
      <c r="B93" s="12" t="s">
        <v>42</v>
      </c>
      <c r="C93" s="12" t="s">
        <v>1327</v>
      </c>
      <c r="D93" s="12" t="s">
        <v>719</v>
      </c>
      <c r="E93" s="8" t="s">
        <v>675</v>
      </c>
      <c r="F93" s="29"/>
      <c r="G93" s="58" t="s">
        <v>631</v>
      </c>
      <c r="H93" s="58" t="s">
        <v>631</v>
      </c>
      <c r="I93" s="58" t="s">
        <v>631</v>
      </c>
      <c r="J93" s="58" t="s">
        <v>631</v>
      </c>
      <c r="K93" s="58" t="s">
        <v>631</v>
      </c>
      <c r="L93" s="58" t="s">
        <v>631</v>
      </c>
      <c r="M93" s="72">
        <v>1</v>
      </c>
      <c r="N93" s="72">
        <v>1</v>
      </c>
      <c r="O93" s="58" t="s">
        <v>631</v>
      </c>
      <c r="P93" s="149"/>
      <c r="Q93" s="25"/>
      <c r="R93" s="25"/>
    </row>
    <row r="94" spans="1:18">
      <c r="A94" s="12">
        <v>92</v>
      </c>
      <c r="B94" s="12" t="s">
        <v>42</v>
      </c>
      <c r="C94" s="12" t="s">
        <v>1330</v>
      </c>
      <c r="D94" s="12" t="s">
        <v>722</v>
      </c>
      <c r="E94" s="8" t="s">
        <v>675</v>
      </c>
      <c r="F94" s="29"/>
      <c r="G94" s="58" t="s">
        <v>631</v>
      </c>
      <c r="H94" s="58" t="s">
        <v>631</v>
      </c>
      <c r="I94" s="58" t="s">
        <v>631</v>
      </c>
      <c r="J94" s="58" t="s">
        <v>631</v>
      </c>
      <c r="K94" s="58" t="s">
        <v>631</v>
      </c>
      <c r="L94" s="58" t="s">
        <v>631</v>
      </c>
      <c r="M94" s="58" t="s">
        <v>631</v>
      </c>
      <c r="N94" s="58" t="s">
        <v>631</v>
      </c>
      <c r="O94" s="58" t="s">
        <v>631</v>
      </c>
      <c r="P94" s="149"/>
      <c r="Q94" s="25"/>
      <c r="R94" s="25"/>
    </row>
    <row r="95" spans="1:18" ht="16.2">
      <c r="A95" s="12">
        <v>93</v>
      </c>
      <c r="B95" s="29" t="s">
        <v>732</v>
      </c>
      <c r="C95" s="12" t="s">
        <v>1231</v>
      </c>
      <c r="D95" s="12" t="s">
        <v>698</v>
      </c>
      <c r="E95" s="8" t="s">
        <v>967</v>
      </c>
      <c r="F95" s="29" t="s">
        <v>1305</v>
      </c>
      <c r="G95" s="58" t="s">
        <v>631</v>
      </c>
      <c r="H95" s="58" t="s">
        <v>631</v>
      </c>
      <c r="I95" s="58" t="s">
        <v>631</v>
      </c>
      <c r="J95" s="58" t="s">
        <v>631</v>
      </c>
      <c r="K95" s="58" t="s">
        <v>631</v>
      </c>
      <c r="L95" s="58" t="s">
        <v>631</v>
      </c>
      <c r="M95" s="72">
        <v>1</v>
      </c>
      <c r="N95" s="58" t="s">
        <v>631</v>
      </c>
      <c r="O95" s="58" t="s">
        <v>631</v>
      </c>
      <c r="P95" s="149"/>
      <c r="Q95" s="25"/>
      <c r="R95" s="25"/>
    </row>
    <row r="96" spans="1:18" ht="16.2">
      <c r="A96" s="12">
        <v>94</v>
      </c>
      <c r="B96" s="12" t="s">
        <v>42</v>
      </c>
      <c r="C96" s="12" t="s">
        <v>1312</v>
      </c>
      <c r="D96" s="12" t="s">
        <v>705</v>
      </c>
      <c r="E96" s="8" t="s">
        <v>675</v>
      </c>
      <c r="F96" s="29"/>
      <c r="G96" s="58" t="s">
        <v>631</v>
      </c>
      <c r="H96" s="58" t="s">
        <v>631</v>
      </c>
      <c r="I96" s="58" t="s">
        <v>631</v>
      </c>
      <c r="J96" s="58" t="s">
        <v>631</v>
      </c>
      <c r="K96" s="58" t="s">
        <v>631</v>
      </c>
      <c r="L96" s="58" t="s">
        <v>631</v>
      </c>
      <c r="M96" s="72">
        <v>1</v>
      </c>
      <c r="N96" s="72">
        <v>1</v>
      </c>
      <c r="O96" s="58" t="s">
        <v>631</v>
      </c>
      <c r="P96" s="149"/>
      <c r="Q96" s="25"/>
      <c r="R96" s="25"/>
    </row>
    <row r="97" spans="1:18" ht="16.2">
      <c r="A97" s="12">
        <v>95</v>
      </c>
      <c r="B97" s="29" t="s">
        <v>731</v>
      </c>
      <c r="C97" s="12" t="s">
        <v>1220</v>
      </c>
      <c r="D97" s="12" t="s">
        <v>1219</v>
      </c>
      <c r="E97" s="8" t="s">
        <v>812</v>
      </c>
      <c r="F97" s="29"/>
      <c r="G97" s="58" t="s">
        <v>631</v>
      </c>
      <c r="H97" s="58" t="s">
        <v>631</v>
      </c>
      <c r="I97" s="58" t="s">
        <v>631</v>
      </c>
      <c r="J97" s="58" t="s">
        <v>631</v>
      </c>
      <c r="K97" s="58" t="s">
        <v>631</v>
      </c>
      <c r="L97" s="58" t="s">
        <v>631</v>
      </c>
      <c r="M97" s="72">
        <v>1</v>
      </c>
      <c r="N97" s="58" t="s">
        <v>631</v>
      </c>
      <c r="O97" s="72">
        <v>1</v>
      </c>
      <c r="P97" s="149"/>
      <c r="Q97" s="25"/>
      <c r="R97" s="25"/>
    </row>
    <row r="98" spans="1:18" ht="27.6">
      <c r="A98" s="12">
        <v>96</v>
      </c>
      <c r="B98" s="29" t="s">
        <v>2</v>
      </c>
      <c r="C98" s="12" t="s">
        <v>1230</v>
      </c>
      <c r="D98" s="12" t="s">
        <v>1232</v>
      </c>
      <c r="E98" s="14" t="s">
        <v>1236</v>
      </c>
      <c r="F98" s="12" t="s">
        <v>1413</v>
      </c>
      <c r="G98" s="58" t="s">
        <v>631</v>
      </c>
      <c r="H98" s="58" t="s">
        <v>631</v>
      </c>
      <c r="I98" s="58" t="s">
        <v>631</v>
      </c>
      <c r="J98" s="58" t="s">
        <v>631</v>
      </c>
      <c r="K98" s="58" t="s">
        <v>631</v>
      </c>
      <c r="L98" s="58" t="s">
        <v>631</v>
      </c>
      <c r="M98" s="72">
        <v>17</v>
      </c>
      <c r="N98" s="72">
        <v>11</v>
      </c>
      <c r="O98" s="72">
        <v>402</v>
      </c>
      <c r="P98" s="149"/>
      <c r="Q98" s="25"/>
      <c r="R98" s="25"/>
    </row>
    <row r="99" spans="1:18" ht="16.2">
      <c r="A99" s="12">
        <v>97</v>
      </c>
      <c r="B99" s="29" t="s">
        <v>635</v>
      </c>
      <c r="C99" s="12" t="s">
        <v>1224</v>
      </c>
      <c r="D99" s="12" t="s">
        <v>1223</v>
      </c>
      <c r="E99" s="8" t="s">
        <v>675</v>
      </c>
      <c r="F99" s="29"/>
      <c r="G99" s="58" t="s">
        <v>631</v>
      </c>
      <c r="H99" s="58" t="s">
        <v>631</v>
      </c>
      <c r="I99" s="58" t="s">
        <v>631</v>
      </c>
      <c r="J99" s="58" t="s">
        <v>631</v>
      </c>
      <c r="K99" s="58" t="s">
        <v>631</v>
      </c>
      <c r="L99" s="58" t="s">
        <v>631</v>
      </c>
      <c r="M99" s="72">
        <v>1</v>
      </c>
      <c r="N99" s="72">
        <v>1</v>
      </c>
      <c r="O99" s="58" t="s">
        <v>631</v>
      </c>
      <c r="P99" s="149"/>
      <c r="Q99" s="25"/>
      <c r="R99" s="25"/>
    </row>
    <row r="100" spans="1:18">
      <c r="A100" s="12">
        <v>98</v>
      </c>
      <c r="B100" s="29" t="s">
        <v>731</v>
      </c>
      <c r="C100" s="12" t="s">
        <v>1215</v>
      </c>
      <c r="D100" s="12" t="s">
        <v>1218</v>
      </c>
      <c r="E100" s="8" t="s">
        <v>134</v>
      </c>
      <c r="F100" s="29"/>
      <c r="G100" s="58" t="s">
        <v>631</v>
      </c>
      <c r="H100" s="58" t="s">
        <v>631</v>
      </c>
      <c r="I100" s="58" t="s">
        <v>631</v>
      </c>
      <c r="J100" s="58" t="s">
        <v>631</v>
      </c>
      <c r="K100" s="58" t="s">
        <v>631</v>
      </c>
      <c r="L100" s="58" t="s">
        <v>631</v>
      </c>
      <c r="M100" s="58" t="s">
        <v>631</v>
      </c>
      <c r="N100" s="58" t="s">
        <v>631</v>
      </c>
      <c r="O100" s="58" t="s">
        <v>631</v>
      </c>
      <c r="P100" s="149"/>
      <c r="Q100" s="25"/>
      <c r="R100" s="25"/>
    </row>
    <row r="101" spans="1:18">
      <c r="A101" s="12">
        <v>99</v>
      </c>
      <c r="B101" s="29" t="s">
        <v>633</v>
      </c>
      <c r="C101" s="12" t="s">
        <v>1297</v>
      </c>
      <c r="D101" s="12" t="s">
        <v>730</v>
      </c>
      <c r="E101" s="8" t="s">
        <v>971</v>
      </c>
      <c r="F101" s="12" t="s">
        <v>112</v>
      </c>
      <c r="G101" s="58" t="s">
        <v>631</v>
      </c>
      <c r="H101" s="58" t="s">
        <v>631</v>
      </c>
      <c r="I101" s="58" t="s">
        <v>631</v>
      </c>
      <c r="J101" s="58" t="s">
        <v>631</v>
      </c>
      <c r="K101" s="58" t="s">
        <v>631</v>
      </c>
      <c r="L101" s="58" t="s">
        <v>631</v>
      </c>
      <c r="M101" s="58" t="s">
        <v>631</v>
      </c>
      <c r="N101" s="58" t="s">
        <v>631</v>
      </c>
      <c r="O101" s="58" t="s">
        <v>631</v>
      </c>
      <c r="P101" s="149"/>
      <c r="Q101" s="25"/>
      <c r="R101" s="25"/>
    </row>
    <row r="102" spans="1:18">
      <c r="A102" s="12">
        <v>100</v>
      </c>
      <c r="B102" s="29" t="s">
        <v>460</v>
      </c>
      <c r="C102" s="12" t="s">
        <v>1216</v>
      </c>
      <c r="D102" s="12" t="s">
        <v>1217</v>
      </c>
      <c r="E102" s="8" t="s">
        <v>134</v>
      </c>
      <c r="F102" s="29"/>
      <c r="G102" s="58" t="s">
        <v>631</v>
      </c>
      <c r="H102" s="58" t="s">
        <v>631</v>
      </c>
      <c r="I102" s="58" t="s">
        <v>631</v>
      </c>
      <c r="J102" s="58" t="s">
        <v>631</v>
      </c>
      <c r="K102" s="58" t="s">
        <v>631</v>
      </c>
      <c r="L102" s="58" t="s">
        <v>631</v>
      </c>
      <c r="M102" s="79">
        <v>31</v>
      </c>
      <c r="N102" s="79">
        <v>362</v>
      </c>
      <c r="O102" s="79">
        <v>360</v>
      </c>
    </row>
    <row r="103" spans="1:18">
      <c r="A103" s="12">
        <v>101</v>
      </c>
      <c r="B103" s="29" t="s">
        <v>2</v>
      </c>
      <c r="C103" s="12" t="s">
        <v>1234</v>
      </c>
      <c r="D103" s="12" t="s">
        <v>1235</v>
      </c>
      <c r="E103" s="29" t="s">
        <v>1237</v>
      </c>
      <c r="F103" s="12" t="s">
        <v>112</v>
      </c>
      <c r="G103" s="58" t="s">
        <v>631</v>
      </c>
      <c r="H103" s="58" t="s">
        <v>631</v>
      </c>
      <c r="I103" s="58" t="s">
        <v>631</v>
      </c>
      <c r="J103" s="58" t="s">
        <v>631</v>
      </c>
      <c r="K103" s="58" t="s">
        <v>631</v>
      </c>
      <c r="L103" s="58" t="s">
        <v>631</v>
      </c>
      <c r="M103" s="58" t="s">
        <v>631</v>
      </c>
      <c r="N103" s="58" t="s">
        <v>631</v>
      </c>
      <c r="O103" s="58" t="s">
        <v>631</v>
      </c>
    </row>
    <row r="104" spans="1:18">
      <c r="A104" s="12">
        <v>102</v>
      </c>
      <c r="B104" s="29" t="s">
        <v>2</v>
      </c>
      <c r="C104" s="12" t="s">
        <v>1308</v>
      </c>
      <c r="D104" s="12" t="s">
        <v>1333</v>
      </c>
      <c r="E104" s="8" t="s">
        <v>185</v>
      </c>
      <c r="F104" s="29"/>
      <c r="G104" s="58" t="s">
        <v>631</v>
      </c>
      <c r="H104" s="58" t="s">
        <v>631</v>
      </c>
      <c r="I104" s="58" t="s">
        <v>631</v>
      </c>
      <c r="J104" s="58" t="s">
        <v>631</v>
      </c>
      <c r="K104" s="58" t="s">
        <v>631</v>
      </c>
      <c r="L104" s="58" t="s">
        <v>631</v>
      </c>
      <c r="M104" s="79">
        <v>1</v>
      </c>
      <c r="N104" s="79">
        <v>1</v>
      </c>
      <c r="O104" s="58" t="s">
        <v>631</v>
      </c>
    </row>
    <row r="105" spans="1:18">
      <c r="A105" s="12">
        <v>103</v>
      </c>
      <c r="B105" s="29" t="s">
        <v>2</v>
      </c>
      <c r="C105" s="12" t="s">
        <v>1310</v>
      </c>
      <c r="D105" s="12" t="s">
        <v>1334</v>
      </c>
      <c r="E105" s="8" t="s">
        <v>185</v>
      </c>
      <c r="F105" s="29"/>
      <c r="G105" s="58" t="s">
        <v>631</v>
      </c>
      <c r="H105" s="58" t="s">
        <v>631</v>
      </c>
      <c r="I105" s="58" t="s">
        <v>631</v>
      </c>
      <c r="J105" s="58" t="s">
        <v>631</v>
      </c>
      <c r="K105" s="58" t="s">
        <v>631</v>
      </c>
      <c r="L105" s="58" t="s">
        <v>631</v>
      </c>
      <c r="M105" s="79">
        <v>1</v>
      </c>
      <c r="N105" s="79">
        <v>1</v>
      </c>
      <c r="O105" s="58" t="s">
        <v>631</v>
      </c>
    </row>
    <row r="106" spans="1:18">
      <c r="A106" s="12">
        <v>104</v>
      </c>
      <c r="B106" s="29" t="s">
        <v>42</v>
      </c>
      <c r="C106" s="12" t="s">
        <v>1316</v>
      </c>
      <c r="D106" s="12" t="s">
        <v>1335</v>
      </c>
      <c r="E106" s="8" t="s">
        <v>185</v>
      </c>
      <c r="F106" s="29"/>
      <c r="G106" s="58" t="s">
        <v>631</v>
      </c>
      <c r="H106" s="58" t="s">
        <v>631</v>
      </c>
      <c r="I106" s="58" t="s">
        <v>631</v>
      </c>
      <c r="J106" s="58" t="s">
        <v>631</v>
      </c>
      <c r="K106" s="58" t="s">
        <v>631</v>
      </c>
      <c r="L106" s="58" t="s">
        <v>631</v>
      </c>
      <c r="M106" s="79">
        <v>1</v>
      </c>
      <c r="N106" s="79">
        <v>1</v>
      </c>
      <c r="O106" s="58" t="s">
        <v>631</v>
      </c>
    </row>
    <row r="107" spans="1:18">
      <c r="A107" s="12">
        <v>105</v>
      </c>
      <c r="B107" s="29" t="s">
        <v>42</v>
      </c>
      <c r="C107" s="12" t="s">
        <v>1317</v>
      </c>
      <c r="D107" s="12" t="s">
        <v>1336</v>
      </c>
      <c r="E107" s="8" t="s">
        <v>185</v>
      </c>
      <c r="F107" s="29"/>
      <c r="G107" s="58" t="s">
        <v>631</v>
      </c>
      <c r="H107" s="58" t="s">
        <v>631</v>
      </c>
      <c r="I107" s="58" t="s">
        <v>631</v>
      </c>
      <c r="J107" s="58" t="s">
        <v>631</v>
      </c>
      <c r="K107" s="58" t="s">
        <v>631</v>
      </c>
      <c r="L107" s="58" t="s">
        <v>631</v>
      </c>
      <c r="M107" s="79">
        <v>1</v>
      </c>
      <c r="N107" s="79">
        <v>1</v>
      </c>
      <c r="O107" s="58" t="s">
        <v>631</v>
      </c>
    </row>
    <row r="108" spans="1:18">
      <c r="A108" s="12">
        <v>106</v>
      </c>
      <c r="B108" s="29" t="s">
        <v>42</v>
      </c>
      <c r="C108" s="12" t="s">
        <v>1326</v>
      </c>
      <c r="D108" s="12" t="s">
        <v>1337</v>
      </c>
      <c r="E108" s="8" t="s">
        <v>185</v>
      </c>
      <c r="F108" s="29"/>
      <c r="G108" s="58" t="s">
        <v>631</v>
      </c>
      <c r="H108" s="58" t="s">
        <v>631</v>
      </c>
      <c r="I108" s="58" t="s">
        <v>631</v>
      </c>
      <c r="J108" s="58" t="s">
        <v>631</v>
      </c>
      <c r="K108" s="58" t="s">
        <v>631</v>
      </c>
      <c r="L108" s="58" t="s">
        <v>631</v>
      </c>
      <c r="M108" s="79">
        <v>1</v>
      </c>
      <c r="N108" s="79">
        <v>1</v>
      </c>
      <c r="O108" s="58" t="s">
        <v>631</v>
      </c>
    </row>
    <row r="109" spans="1:18">
      <c r="A109" s="12">
        <v>107</v>
      </c>
      <c r="B109" s="29" t="s">
        <v>42</v>
      </c>
      <c r="C109" s="12" t="s">
        <v>1331</v>
      </c>
      <c r="D109" s="12" t="s">
        <v>1338</v>
      </c>
      <c r="E109" s="8" t="s">
        <v>185</v>
      </c>
      <c r="F109" s="29"/>
      <c r="G109" s="58" t="s">
        <v>631</v>
      </c>
      <c r="H109" s="58" t="s">
        <v>631</v>
      </c>
      <c r="I109" s="58" t="s">
        <v>631</v>
      </c>
      <c r="J109" s="58" t="s">
        <v>631</v>
      </c>
      <c r="K109" s="58" t="s">
        <v>631</v>
      </c>
      <c r="L109" s="58" t="s">
        <v>631</v>
      </c>
      <c r="M109" s="79">
        <v>1</v>
      </c>
      <c r="N109" s="79">
        <v>1</v>
      </c>
      <c r="O109" s="58" t="s">
        <v>631</v>
      </c>
    </row>
    <row r="110" spans="1:18">
      <c r="A110" s="12">
        <v>108</v>
      </c>
      <c r="B110" s="29" t="s">
        <v>42</v>
      </c>
      <c r="C110" s="12">
        <v>193602</v>
      </c>
      <c r="D110" s="12" t="s">
        <v>1339</v>
      </c>
      <c r="E110" s="8" t="s">
        <v>185</v>
      </c>
      <c r="F110" s="29"/>
      <c r="G110" s="58" t="s">
        <v>631</v>
      </c>
      <c r="H110" s="58" t="s">
        <v>631</v>
      </c>
      <c r="I110" s="58" t="s">
        <v>631</v>
      </c>
      <c r="J110" s="58" t="s">
        <v>631</v>
      </c>
      <c r="K110" s="58" t="s">
        <v>631</v>
      </c>
      <c r="L110" s="58" t="s">
        <v>631</v>
      </c>
      <c r="M110" s="79">
        <v>1</v>
      </c>
      <c r="N110" s="79">
        <v>1</v>
      </c>
      <c r="O110" s="58" t="s">
        <v>631</v>
      </c>
    </row>
    <row r="111" spans="1:18">
      <c r="A111" s="12">
        <v>109</v>
      </c>
      <c r="B111" s="29" t="s">
        <v>42</v>
      </c>
      <c r="C111" s="12">
        <v>193624</v>
      </c>
      <c r="D111" s="12" t="s">
        <v>1342</v>
      </c>
      <c r="E111" s="8" t="s">
        <v>185</v>
      </c>
      <c r="F111" s="29"/>
      <c r="G111" s="58" t="s">
        <v>631</v>
      </c>
      <c r="H111" s="58" t="s">
        <v>631</v>
      </c>
      <c r="I111" s="58" t="s">
        <v>631</v>
      </c>
      <c r="J111" s="58" t="s">
        <v>631</v>
      </c>
      <c r="K111" s="58" t="s">
        <v>631</v>
      </c>
      <c r="L111" s="58" t="s">
        <v>631</v>
      </c>
      <c r="M111" s="79">
        <v>1</v>
      </c>
      <c r="N111" s="79">
        <v>1</v>
      </c>
      <c r="O111" s="58" t="s">
        <v>631</v>
      </c>
    </row>
    <row r="114" spans="3:4" ht="16.2">
      <c r="C114" s="30"/>
      <c r="D114" s="30"/>
    </row>
    <row r="116" spans="3:4" ht="16.2">
      <c r="C116" s="30"/>
      <c r="D116" s="30"/>
    </row>
    <row r="134" spans="3:4" ht="16.2">
      <c r="C134" s="30"/>
      <c r="D134" s="30"/>
    </row>
    <row r="137" spans="3:4" ht="16.2">
      <c r="C137" s="30"/>
      <c r="D137" s="30"/>
    </row>
    <row r="138" spans="3:4" ht="16.2">
      <c r="C138" s="30"/>
      <c r="D138" s="30"/>
    </row>
    <row r="139" spans="3:4" ht="16.2">
      <c r="C139" s="30"/>
      <c r="D139" s="30"/>
    </row>
    <row r="141" spans="3:4" ht="16.2">
      <c r="C141" s="30"/>
      <c r="D141" s="30"/>
    </row>
    <row r="142" spans="3:4" ht="16.2">
      <c r="C142" s="30"/>
      <c r="D142" s="30"/>
    </row>
    <row r="143" spans="3:4" ht="16.2">
      <c r="C143" s="30"/>
      <c r="D143" s="30"/>
    </row>
    <row r="145" spans="3:4" ht="16.2">
      <c r="C145" s="30"/>
      <c r="D145" s="30"/>
    </row>
    <row r="146" spans="3:4" ht="16.2">
      <c r="C146" s="30"/>
      <c r="D146" s="30"/>
    </row>
    <row r="147" spans="3:4" ht="16.2">
      <c r="C147" s="30"/>
      <c r="D147" s="30"/>
    </row>
    <row r="149" spans="3:4" ht="16.2">
      <c r="C149" s="30"/>
      <c r="D149" s="30"/>
    </row>
    <row r="150" spans="3:4" ht="16.2">
      <c r="C150" s="30"/>
      <c r="D150" s="30"/>
    </row>
    <row r="151" spans="3:4" ht="16.2">
      <c r="C151" s="30"/>
      <c r="D151" s="30"/>
    </row>
    <row r="152" spans="3:4" ht="16.2">
      <c r="C152" s="30"/>
      <c r="D152" s="30"/>
    </row>
    <row r="153" spans="3:4" ht="16.2">
      <c r="C153" s="30"/>
      <c r="D153" s="30"/>
    </row>
    <row r="155" spans="3:4" ht="16.2">
      <c r="C155" s="30"/>
      <c r="D155" s="30"/>
    </row>
    <row r="156" spans="3:4" ht="16.2">
      <c r="C156" s="30"/>
      <c r="D156" s="30"/>
    </row>
    <row r="157" spans="3:4" ht="16.2">
      <c r="C157" s="30"/>
      <c r="D157" s="30"/>
    </row>
    <row r="158" spans="3:4" ht="16.2">
      <c r="C158" s="30"/>
      <c r="D158" s="30"/>
    </row>
    <row r="159" spans="3:4" ht="16.2">
      <c r="C159" s="30"/>
      <c r="D159" s="30"/>
    </row>
    <row r="162" spans="3:4" ht="16.2">
      <c r="C162" s="30"/>
      <c r="D162" s="30"/>
    </row>
    <row r="163" spans="3:4" ht="16.2">
      <c r="C163" s="30"/>
      <c r="D163" s="30"/>
    </row>
    <row r="164" spans="3:4" ht="16.2">
      <c r="C164" s="30"/>
      <c r="D164" s="30"/>
    </row>
    <row r="165" spans="3:4" ht="16.2">
      <c r="C165" s="30"/>
      <c r="D165" s="30"/>
    </row>
    <row r="166" spans="3:4" ht="16.2">
      <c r="C166" s="30"/>
      <c r="D166" s="30"/>
    </row>
    <row r="167" spans="3:4" ht="16.2">
      <c r="C167" s="30"/>
      <c r="D167" s="30"/>
    </row>
    <row r="169" spans="3:4" ht="16.2">
      <c r="C169" s="30"/>
      <c r="D169" s="30"/>
    </row>
    <row r="190" spans="3:4" ht="16.2">
      <c r="C190" s="30"/>
      <c r="D190" s="30"/>
    </row>
    <row r="191" spans="3:4" ht="16.2">
      <c r="C191" s="30"/>
      <c r="D191" s="30"/>
    </row>
    <row r="192" spans="3:4" ht="16.2">
      <c r="C192" s="30"/>
      <c r="D192" s="30"/>
    </row>
    <row r="199" spans="3:4" ht="16.2">
      <c r="C199" s="30"/>
      <c r="D199" s="30"/>
    </row>
    <row r="200" spans="3:4" ht="16.2">
      <c r="C200" s="30"/>
      <c r="D200" s="30"/>
    </row>
    <row r="201" spans="3:4" ht="16.2">
      <c r="C201" s="30"/>
      <c r="D201" s="30"/>
    </row>
    <row r="205" spans="3:4" ht="16.2">
      <c r="C205" s="30"/>
      <c r="D205" s="30"/>
    </row>
    <row r="206" spans="3:4" ht="16.2">
      <c r="C206" s="30"/>
      <c r="D206" s="30"/>
    </row>
    <row r="209" spans="3:4" ht="16.2">
      <c r="C209" s="30"/>
      <c r="D209" s="30"/>
    </row>
    <row r="210" spans="3:4" ht="16.2">
      <c r="C210" s="30"/>
      <c r="D210" s="30"/>
    </row>
    <row r="211" spans="3:4" ht="16.2">
      <c r="C211" s="30"/>
      <c r="D211" s="30"/>
    </row>
    <row r="213" spans="3:4" ht="16.2">
      <c r="C213" s="30"/>
      <c r="D213" s="30"/>
    </row>
    <row r="214" spans="3:4" ht="16.2">
      <c r="C214" s="30"/>
      <c r="D214" s="30"/>
    </row>
    <row r="215" spans="3:4" ht="16.2">
      <c r="C215" s="30"/>
      <c r="D215" s="30"/>
    </row>
    <row r="216" spans="3:4" ht="16.2">
      <c r="C216" s="30"/>
      <c r="D216" s="30"/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C2">
    <cfRule type="duplicateValues" dxfId="225" priority="6"/>
  </conditionalFormatting>
  <conditionalFormatting sqref="C2">
    <cfRule type="duplicateValues" dxfId="224" priority="5"/>
  </conditionalFormatting>
  <conditionalFormatting sqref="C2">
    <cfRule type="duplicateValues" dxfId="223" priority="7"/>
  </conditionalFormatting>
  <conditionalFormatting sqref="C2">
    <cfRule type="duplicateValues" dxfId="222" priority="4"/>
  </conditionalFormatting>
  <conditionalFormatting sqref="C2">
    <cfRule type="duplicateValues" dxfId="221" priority="3"/>
  </conditionalFormatting>
  <conditionalFormatting sqref="C2">
    <cfRule type="duplicateValues" dxfId="220" priority="2"/>
  </conditionalFormatting>
  <conditionalFormatting sqref="D137:D139 D141:D143 D145:D147 D149:D153 D155:D159 D162:D167 D213:D1048576 D209:D211 D205:D206 D199:D201 D190:D192 D169 D134 D116 D114 D1:D111">
    <cfRule type="duplicateValues" dxfId="219" priority="60"/>
  </conditionalFormatting>
  <conditionalFormatting sqref="C137:C139 C141:C143 C145:C147 C149:C153 C155:C159 C162:C167 C213:C1048576 C209:C211 C205:C206 C199:C201 C190:C192 C169 C134 C116 C114 C1:C111">
    <cfRule type="duplicateValues" dxfId="218" priority="76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2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44"/>
  <sheetViews>
    <sheetView zoomScaleNormal="100" workbookViewId="0">
      <selection activeCell="A2" sqref="A2"/>
    </sheetView>
  </sheetViews>
  <sheetFormatPr defaultColWidth="8.77734375" defaultRowHeight="15.6"/>
  <cols>
    <col min="1" max="1" width="5" style="74" bestFit="1" customWidth="1"/>
    <col min="2" max="2" width="8.77734375" style="74" bestFit="1" customWidth="1"/>
    <col min="3" max="3" width="13.6640625" style="74" bestFit="1" customWidth="1"/>
    <col min="4" max="4" width="15" style="74" bestFit="1" customWidth="1"/>
    <col min="5" max="5" width="31.44140625" style="74" bestFit="1" customWidth="1"/>
    <col min="6" max="6" width="15" style="74" bestFit="1" customWidth="1"/>
    <col min="7" max="7" width="8.21875" style="85" bestFit="1" customWidth="1"/>
    <col min="8" max="9" width="13.33203125" style="85" bestFit="1" customWidth="1"/>
    <col min="10" max="10" width="8.21875" style="85" bestFit="1" customWidth="1"/>
    <col min="11" max="12" width="13.33203125" style="85" bestFit="1" customWidth="1"/>
    <col min="13" max="13" width="9.44140625" style="85" bestFit="1" customWidth="1"/>
    <col min="14" max="15" width="13.33203125" style="85" bestFit="1" customWidth="1"/>
    <col min="16" max="16" width="9.44140625" style="74" hidden="1" customWidth="1"/>
    <col min="17" max="18" width="13.33203125" style="74" hidden="1" customWidth="1"/>
    <col min="19" max="19" width="8.77734375" style="74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74"/>
  </cols>
  <sheetData>
    <row r="1" spans="1:49" ht="20.100000000000001" customHeight="1">
      <c r="A1" s="202" t="s">
        <v>1761</v>
      </c>
      <c r="B1" s="202"/>
      <c r="C1" s="202"/>
      <c r="D1" s="202"/>
      <c r="E1" s="202"/>
      <c r="F1" s="202"/>
      <c r="G1" s="203"/>
      <c r="H1" s="203"/>
      <c r="I1" s="203"/>
      <c r="J1" s="203"/>
      <c r="K1" s="203"/>
      <c r="L1" s="203"/>
      <c r="M1" s="203"/>
      <c r="N1" s="203"/>
      <c r="O1" s="203"/>
      <c r="P1" s="202"/>
      <c r="Q1" s="202"/>
      <c r="R1" s="202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41.4">
      <c r="A2" s="76" t="s">
        <v>0</v>
      </c>
      <c r="B2" s="76" t="s">
        <v>1</v>
      </c>
      <c r="C2" s="51" t="s">
        <v>981</v>
      </c>
      <c r="D2" s="76" t="s">
        <v>43</v>
      </c>
      <c r="E2" s="76" t="s">
        <v>45</v>
      </c>
      <c r="F2" s="76" t="s">
        <v>46</v>
      </c>
      <c r="G2" s="82" t="s">
        <v>63</v>
      </c>
      <c r="H2" s="82" t="s">
        <v>48</v>
      </c>
      <c r="I2" s="82" t="s">
        <v>47</v>
      </c>
      <c r="J2" s="82" t="s">
        <v>687</v>
      </c>
      <c r="K2" s="82" t="s">
        <v>49</v>
      </c>
      <c r="L2" s="82" t="s">
        <v>50</v>
      </c>
      <c r="M2" s="82" t="s">
        <v>688</v>
      </c>
      <c r="N2" s="82" t="s">
        <v>51</v>
      </c>
      <c r="O2" s="82" t="s">
        <v>628</v>
      </c>
      <c r="P2" s="77" t="s">
        <v>629</v>
      </c>
      <c r="Q2" s="77" t="s">
        <v>52</v>
      </c>
      <c r="R2" s="77" t="s">
        <v>630</v>
      </c>
      <c r="T2" s="196" t="s">
        <v>639</v>
      </c>
      <c r="U2" s="195" t="s">
        <v>647</v>
      </c>
      <c r="V2" s="45" t="s">
        <v>653</v>
      </c>
      <c r="W2" s="47">
        <v>2</v>
      </c>
    </row>
    <row r="3" spans="1:49" ht="55.2">
      <c r="A3" s="12">
        <v>1</v>
      </c>
      <c r="B3" s="12" t="s">
        <v>44</v>
      </c>
      <c r="C3" s="153" t="s">
        <v>1760</v>
      </c>
      <c r="D3" s="12" t="s">
        <v>64</v>
      </c>
      <c r="E3" s="20" t="s">
        <v>952</v>
      </c>
      <c r="F3" s="12" t="s">
        <v>57</v>
      </c>
      <c r="G3" s="35">
        <v>9</v>
      </c>
      <c r="H3" s="35">
        <v>9</v>
      </c>
      <c r="I3" s="35">
        <v>202</v>
      </c>
      <c r="J3" s="83">
        <v>30</v>
      </c>
      <c r="K3" s="83">
        <v>29</v>
      </c>
      <c r="L3" s="83">
        <v>631</v>
      </c>
      <c r="M3" s="32">
        <v>35</v>
      </c>
      <c r="N3" s="32">
        <v>50</v>
      </c>
      <c r="O3" s="32">
        <v>646</v>
      </c>
      <c r="P3" s="12"/>
      <c r="Q3" s="12"/>
      <c r="R3" s="12"/>
      <c r="T3" s="196"/>
      <c r="U3" s="195"/>
      <c r="V3" s="45" t="s">
        <v>640</v>
      </c>
      <c r="W3" s="47">
        <f>SUMIF($B$2:$B$917,"國小",$G$2:$G$917)</f>
        <v>11</v>
      </c>
    </row>
    <row r="4" spans="1:49" ht="16.2">
      <c r="A4" s="12">
        <v>2</v>
      </c>
      <c r="B4" s="12" t="s">
        <v>42</v>
      </c>
      <c r="C4" s="12" t="s">
        <v>1552</v>
      </c>
      <c r="D4" s="12" t="s">
        <v>88</v>
      </c>
      <c r="E4" s="12" t="s">
        <v>606</v>
      </c>
      <c r="F4" s="12" t="s">
        <v>91</v>
      </c>
      <c r="G4" s="35" t="s">
        <v>631</v>
      </c>
      <c r="H4" s="35" t="s">
        <v>631</v>
      </c>
      <c r="I4" s="35" t="s">
        <v>631</v>
      </c>
      <c r="J4" s="83">
        <v>5</v>
      </c>
      <c r="K4" s="83">
        <v>8</v>
      </c>
      <c r="L4" s="83">
        <v>57</v>
      </c>
      <c r="M4" s="32">
        <v>6</v>
      </c>
      <c r="N4" s="32">
        <v>16</v>
      </c>
      <c r="O4" s="32">
        <v>111</v>
      </c>
      <c r="P4" s="12"/>
      <c r="Q4" s="12"/>
      <c r="R4" s="12"/>
      <c r="T4" s="196"/>
      <c r="U4" s="195"/>
      <c r="V4" s="45" t="s">
        <v>643</v>
      </c>
      <c r="W4" s="47">
        <f>SUMIF($B$2:$B$917,"國小",$H$2:$H$917)</f>
        <v>11</v>
      </c>
    </row>
    <row r="5" spans="1:49" ht="55.2">
      <c r="A5" s="12">
        <v>3</v>
      </c>
      <c r="B5" s="12" t="s">
        <v>608</v>
      </c>
      <c r="C5" s="12" t="s">
        <v>1558</v>
      </c>
      <c r="D5" s="12" t="s">
        <v>90</v>
      </c>
      <c r="E5" s="20" t="s">
        <v>953</v>
      </c>
      <c r="F5" s="12" t="s">
        <v>91</v>
      </c>
      <c r="G5" s="84">
        <v>2</v>
      </c>
      <c r="H5" s="84">
        <v>2</v>
      </c>
      <c r="I5" s="84">
        <v>34</v>
      </c>
      <c r="J5" s="83">
        <v>11</v>
      </c>
      <c r="K5" s="83">
        <v>12</v>
      </c>
      <c r="L5" s="83">
        <v>139</v>
      </c>
      <c r="M5" s="32">
        <v>12</v>
      </c>
      <c r="N5" s="32">
        <v>21</v>
      </c>
      <c r="O5" s="32">
        <v>229</v>
      </c>
      <c r="P5" s="12"/>
      <c r="Q5" s="12"/>
      <c r="R5" s="12"/>
      <c r="T5" s="196"/>
      <c r="U5" s="195"/>
      <c r="V5" s="45" t="s">
        <v>645</v>
      </c>
      <c r="W5" s="47">
        <f>SUMIF($B$2:$B$917,"國小",$I$2:$I$917)</f>
        <v>236</v>
      </c>
    </row>
    <row r="6" spans="1:49" ht="16.2">
      <c r="A6" s="12">
        <v>4</v>
      </c>
      <c r="B6" s="12" t="s">
        <v>44</v>
      </c>
      <c r="C6" s="12" t="s">
        <v>1563</v>
      </c>
      <c r="D6" s="12" t="s">
        <v>288</v>
      </c>
      <c r="E6" s="20" t="s">
        <v>113</v>
      </c>
      <c r="F6" s="20" t="s">
        <v>112</v>
      </c>
      <c r="G6" s="35" t="s">
        <v>631</v>
      </c>
      <c r="H6" s="35" t="s">
        <v>631</v>
      </c>
      <c r="I6" s="35" t="s">
        <v>631</v>
      </c>
      <c r="J6" s="83">
        <v>13</v>
      </c>
      <c r="K6" s="83">
        <v>18</v>
      </c>
      <c r="L6" s="83">
        <v>152</v>
      </c>
      <c r="M6" s="32">
        <v>15</v>
      </c>
      <c r="N6" s="32">
        <v>25</v>
      </c>
      <c r="O6" s="32">
        <v>245</v>
      </c>
      <c r="P6" s="25"/>
      <c r="Q6" s="25"/>
      <c r="R6" s="25"/>
      <c r="T6" s="196"/>
      <c r="U6" s="197" t="s">
        <v>648</v>
      </c>
      <c r="V6" s="45" t="s">
        <v>653</v>
      </c>
      <c r="W6" s="47">
        <v>0</v>
      </c>
    </row>
    <row r="7" spans="1:49" ht="16.2">
      <c r="A7" s="12">
        <v>5</v>
      </c>
      <c r="B7" s="12" t="s">
        <v>44</v>
      </c>
      <c r="C7" s="12" t="s">
        <v>1564</v>
      </c>
      <c r="D7" s="12" t="s">
        <v>296</v>
      </c>
      <c r="E7" s="20" t="s">
        <v>217</v>
      </c>
      <c r="F7" s="20" t="s">
        <v>112</v>
      </c>
      <c r="G7" s="35" t="s">
        <v>631</v>
      </c>
      <c r="H7" s="35" t="s">
        <v>631</v>
      </c>
      <c r="I7" s="35" t="s">
        <v>631</v>
      </c>
      <c r="J7" s="83">
        <v>6</v>
      </c>
      <c r="K7" s="83">
        <v>8</v>
      </c>
      <c r="L7" s="83">
        <v>84</v>
      </c>
      <c r="M7" s="32">
        <v>7</v>
      </c>
      <c r="N7" s="32">
        <v>11</v>
      </c>
      <c r="O7" s="32">
        <v>84</v>
      </c>
      <c r="P7" s="25"/>
      <c r="Q7" s="25"/>
      <c r="R7" s="25"/>
      <c r="T7" s="196"/>
      <c r="U7" s="197"/>
      <c r="V7" s="45" t="s">
        <v>640</v>
      </c>
      <c r="W7" s="47">
        <f>SUMIF($B$2:$B$917,"國中",$G$2:$G$917)</f>
        <v>0</v>
      </c>
    </row>
    <row r="8" spans="1:49" ht="16.2">
      <c r="A8" s="12">
        <v>6</v>
      </c>
      <c r="B8" s="12" t="s">
        <v>44</v>
      </c>
      <c r="C8" s="12" t="s">
        <v>1565</v>
      </c>
      <c r="D8" s="12" t="s">
        <v>304</v>
      </c>
      <c r="E8" s="20" t="s">
        <v>217</v>
      </c>
      <c r="F8" s="20" t="s">
        <v>112</v>
      </c>
      <c r="G8" s="35" t="s">
        <v>631</v>
      </c>
      <c r="H8" s="35" t="s">
        <v>631</v>
      </c>
      <c r="I8" s="35" t="s">
        <v>631</v>
      </c>
      <c r="J8" s="83">
        <v>4</v>
      </c>
      <c r="K8" s="83">
        <v>4</v>
      </c>
      <c r="L8" s="83">
        <v>34</v>
      </c>
      <c r="M8" s="32">
        <v>6</v>
      </c>
      <c r="N8" s="32">
        <v>13</v>
      </c>
      <c r="O8" s="32">
        <v>72</v>
      </c>
      <c r="P8" s="25"/>
      <c r="Q8" s="25"/>
      <c r="R8" s="25"/>
      <c r="T8" s="196"/>
      <c r="U8" s="197"/>
      <c r="V8" s="45" t="s">
        <v>643</v>
      </c>
      <c r="W8" s="47">
        <f>SUMIF($B$2:$B$917,"國小",$H$2:$H$917)</f>
        <v>11</v>
      </c>
    </row>
    <row r="9" spans="1:49" s="75" customFormat="1" ht="16.2">
      <c r="A9" s="12">
        <v>7</v>
      </c>
      <c r="B9" s="12" t="s">
        <v>2</v>
      </c>
      <c r="C9" s="12" t="s">
        <v>1541</v>
      </c>
      <c r="D9" s="12" t="s">
        <v>328</v>
      </c>
      <c r="E9" s="12" t="s">
        <v>113</v>
      </c>
      <c r="F9" s="20" t="s">
        <v>112</v>
      </c>
      <c r="G9" s="35" t="s">
        <v>631</v>
      </c>
      <c r="H9" s="35" t="s">
        <v>631</v>
      </c>
      <c r="I9" s="35" t="s">
        <v>631</v>
      </c>
      <c r="J9" s="83">
        <v>10</v>
      </c>
      <c r="K9" s="83">
        <v>5</v>
      </c>
      <c r="L9" s="83">
        <v>223</v>
      </c>
      <c r="M9" s="32">
        <v>15</v>
      </c>
      <c r="N9" s="32">
        <v>10</v>
      </c>
      <c r="O9" s="32">
        <v>232</v>
      </c>
      <c r="P9" s="25"/>
      <c r="Q9" s="25"/>
      <c r="R9" s="25"/>
      <c r="S9" s="74"/>
      <c r="T9" s="196"/>
      <c r="U9" s="197"/>
      <c r="V9" s="45" t="s">
        <v>645</v>
      </c>
      <c r="W9" s="47">
        <f>SUMIF($B$2:$B$917,"國中",$I$2:$I$917)</f>
        <v>0</v>
      </c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</row>
    <row r="10" spans="1:49" ht="16.2">
      <c r="A10" s="12">
        <v>8</v>
      </c>
      <c r="B10" s="12" t="s">
        <v>2</v>
      </c>
      <c r="C10" s="12" t="s">
        <v>1542</v>
      </c>
      <c r="D10" s="12" t="s">
        <v>351</v>
      </c>
      <c r="E10" s="20" t="s">
        <v>217</v>
      </c>
      <c r="F10" s="20" t="s">
        <v>112</v>
      </c>
      <c r="G10" s="35" t="s">
        <v>631</v>
      </c>
      <c r="H10" s="35" t="s">
        <v>631</v>
      </c>
      <c r="I10" s="35" t="s">
        <v>631</v>
      </c>
      <c r="J10" s="83">
        <v>4</v>
      </c>
      <c r="K10" s="83">
        <v>1</v>
      </c>
      <c r="L10" s="83">
        <v>85</v>
      </c>
      <c r="M10" s="32">
        <v>12</v>
      </c>
      <c r="N10" s="32">
        <v>38</v>
      </c>
      <c r="O10" s="32">
        <v>331</v>
      </c>
      <c r="P10" s="25"/>
      <c r="Q10" s="25"/>
      <c r="R10" s="25"/>
      <c r="T10" s="196"/>
      <c r="U10" s="195" t="s">
        <v>649</v>
      </c>
      <c r="V10" s="45" t="s">
        <v>653</v>
      </c>
      <c r="W10" s="47">
        <v>0</v>
      </c>
    </row>
    <row r="11" spans="1:49" ht="16.2">
      <c r="A11" s="12">
        <v>9</v>
      </c>
      <c r="B11" s="12" t="s">
        <v>1238</v>
      </c>
      <c r="C11" s="12" t="s">
        <v>1553</v>
      </c>
      <c r="D11" s="12" t="s">
        <v>89</v>
      </c>
      <c r="E11" s="12" t="s">
        <v>219</v>
      </c>
      <c r="F11" s="12" t="s">
        <v>54</v>
      </c>
      <c r="G11" s="35" t="s">
        <v>631</v>
      </c>
      <c r="H11" s="35" t="s">
        <v>631</v>
      </c>
      <c r="I11" s="35" t="s">
        <v>631</v>
      </c>
      <c r="J11" s="83">
        <v>5</v>
      </c>
      <c r="K11" s="83">
        <v>8</v>
      </c>
      <c r="L11" s="83">
        <v>24</v>
      </c>
      <c r="M11" s="32">
        <v>6</v>
      </c>
      <c r="N11" s="32">
        <v>12</v>
      </c>
      <c r="O11" s="32">
        <v>65</v>
      </c>
      <c r="P11" s="12"/>
      <c r="Q11" s="12"/>
      <c r="R11" s="12"/>
      <c r="S11" s="43"/>
      <c r="T11" s="196"/>
      <c r="U11" s="195"/>
      <c r="V11" s="45" t="s">
        <v>640</v>
      </c>
      <c r="W11" s="47">
        <f>SUMIF($B$2:$B$917,"高中職",$G$2:$G$917)</f>
        <v>0</v>
      </c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</row>
    <row r="12" spans="1:49" ht="16.2">
      <c r="A12" s="12">
        <v>10</v>
      </c>
      <c r="B12" s="12" t="s">
        <v>44</v>
      </c>
      <c r="C12" s="12" t="s">
        <v>1562</v>
      </c>
      <c r="D12" s="12" t="s">
        <v>393</v>
      </c>
      <c r="E12" s="12" t="s">
        <v>114</v>
      </c>
      <c r="F12" s="12" t="s">
        <v>106</v>
      </c>
      <c r="G12" s="35" t="s">
        <v>631</v>
      </c>
      <c r="H12" s="35" t="s">
        <v>631</v>
      </c>
      <c r="I12" s="35" t="s">
        <v>631</v>
      </c>
      <c r="J12" s="83">
        <v>20</v>
      </c>
      <c r="K12" s="83">
        <v>22</v>
      </c>
      <c r="L12" s="83">
        <v>246</v>
      </c>
      <c r="M12" s="32">
        <v>22</v>
      </c>
      <c r="N12" s="32">
        <v>28</v>
      </c>
      <c r="O12" s="32">
        <v>327</v>
      </c>
      <c r="P12" s="25"/>
      <c r="Q12" s="25"/>
      <c r="R12" s="25"/>
      <c r="T12" s="196"/>
      <c r="U12" s="195"/>
      <c r="V12" s="45" t="s">
        <v>643</v>
      </c>
      <c r="W12" s="47">
        <f>SUMIF($B$2:$B$917,"高中職",$H$2:$H$917)</f>
        <v>0</v>
      </c>
    </row>
    <row r="13" spans="1:49" ht="16.2">
      <c r="A13" s="12">
        <v>11</v>
      </c>
      <c r="B13" s="12" t="s">
        <v>44</v>
      </c>
      <c r="C13" s="12" t="s">
        <v>1555</v>
      </c>
      <c r="D13" s="12" t="s">
        <v>354</v>
      </c>
      <c r="E13" s="12" t="s">
        <v>115</v>
      </c>
      <c r="F13" s="12" t="s">
        <v>106</v>
      </c>
      <c r="G13" s="35" t="s">
        <v>631</v>
      </c>
      <c r="H13" s="35" t="s">
        <v>631</v>
      </c>
      <c r="I13" s="35" t="s">
        <v>631</v>
      </c>
      <c r="J13" s="83">
        <v>1</v>
      </c>
      <c r="K13" s="83">
        <v>2</v>
      </c>
      <c r="L13" s="83">
        <v>27</v>
      </c>
      <c r="M13" s="32">
        <v>3</v>
      </c>
      <c r="N13" s="32">
        <v>5</v>
      </c>
      <c r="O13" s="32">
        <v>53</v>
      </c>
      <c r="P13" s="25"/>
      <c r="Q13" s="25"/>
      <c r="R13" s="25"/>
      <c r="T13" s="196"/>
      <c r="U13" s="195"/>
      <c r="V13" s="45" t="s">
        <v>645</v>
      </c>
      <c r="W13" s="47">
        <f>SUMIF($B$2:$B$917,"高中職",$I$2:$I$917)</f>
        <v>0</v>
      </c>
    </row>
    <row r="14" spans="1:49" ht="16.2">
      <c r="A14" s="12">
        <v>12</v>
      </c>
      <c r="B14" s="12" t="s">
        <v>44</v>
      </c>
      <c r="C14" s="12" t="s">
        <v>1559</v>
      </c>
      <c r="D14" s="12" t="s">
        <v>326</v>
      </c>
      <c r="E14" s="12" t="s">
        <v>115</v>
      </c>
      <c r="F14" s="12" t="s">
        <v>106</v>
      </c>
      <c r="G14" s="35" t="s">
        <v>631</v>
      </c>
      <c r="H14" s="35" t="s">
        <v>631</v>
      </c>
      <c r="I14" s="35" t="s">
        <v>631</v>
      </c>
      <c r="J14" s="83">
        <v>4</v>
      </c>
      <c r="K14" s="83">
        <v>3</v>
      </c>
      <c r="L14" s="83">
        <v>43</v>
      </c>
      <c r="M14" s="32">
        <v>7</v>
      </c>
      <c r="N14" s="32">
        <v>4</v>
      </c>
      <c r="O14" s="32">
        <v>69</v>
      </c>
      <c r="P14" s="25"/>
      <c r="Q14" s="25"/>
      <c r="R14" s="25"/>
      <c r="T14" s="196"/>
      <c r="U14" s="195" t="s">
        <v>650</v>
      </c>
      <c r="V14" s="45" t="s">
        <v>653</v>
      </c>
      <c r="W14" s="47">
        <v>0</v>
      </c>
    </row>
    <row r="15" spans="1:49" ht="16.2">
      <c r="A15" s="12">
        <v>13</v>
      </c>
      <c r="B15" s="12" t="s">
        <v>401</v>
      </c>
      <c r="C15" s="12" t="s">
        <v>1579</v>
      </c>
      <c r="D15" s="12" t="s">
        <v>271</v>
      </c>
      <c r="E15" s="20" t="s">
        <v>67</v>
      </c>
      <c r="F15" s="12"/>
      <c r="G15" s="35" t="s">
        <v>631</v>
      </c>
      <c r="H15" s="35" t="s">
        <v>631</v>
      </c>
      <c r="I15" s="35" t="s">
        <v>631</v>
      </c>
      <c r="J15" s="83">
        <v>1</v>
      </c>
      <c r="K15" s="83">
        <v>1</v>
      </c>
      <c r="L15" s="35" t="s">
        <v>631</v>
      </c>
      <c r="M15" s="32">
        <v>1</v>
      </c>
      <c r="N15" s="32">
        <v>1</v>
      </c>
      <c r="O15" s="32">
        <v>23</v>
      </c>
      <c r="P15" s="12"/>
      <c r="Q15" s="12"/>
      <c r="R15" s="12"/>
      <c r="T15" s="196"/>
      <c r="U15" s="195"/>
      <c r="V15" s="45" t="s">
        <v>640</v>
      </c>
      <c r="W15" s="47">
        <f>SUMIF($B$2:$B$917,"大學",$G$2:$G$917)</f>
        <v>0</v>
      </c>
    </row>
    <row r="16" spans="1:49" ht="16.2">
      <c r="A16" s="12">
        <v>14</v>
      </c>
      <c r="B16" s="29" t="s">
        <v>635</v>
      </c>
      <c r="C16" s="12" t="s">
        <v>1540</v>
      </c>
      <c r="D16" s="12" t="s">
        <v>272</v>
      </c>
      <c r="E16" s="20" t="s">
        <v>402</v>
      </c>
      <c r="F16" s="12"/>
      <c r="G16" s="35" t="s">
        <v>631</v>
      </c>
      <c r="H16" s="35" t="s">
        <v>631</v>
      </c>
      <c r="I16" s="35" t="s">
        <v>631</v>
      </c>
      <c r="J16" s="83">
        <v>14</v>
      </c>
      <c r="K16" s="35" t="s">
        <v>631</v>
      </c>
      <c r="L16" s="83">
        <v>96</v>
      </c>
      <c r="M16" s="32">
        <v>15</v>
      </c>
      <c r="N16" s="32">
        <v>1</v>
      </c>
      <c r="O16" s="32">
        <v>359</v>
      </c>
      <c r="P16" s="12"/>
      <c r="Q16" s="12"/>
      <c r="R16" s="12"/>
      <c r="T16" s="196"/>
      <c r="U16" s="195"/>
      <c r="V16" s="45" t="s">
        <v>643</v>
      </c>
      <c r="W16" s="47">
        <f>SUMIF($B$2:$B$917,"大學",$H$2:$H$917)</f>
        <v>0</v>
      </c>
    </row>
    <row r="17" spans="1:23" ht="16.2">
      <c r="A17" s="12">
        <v>15</v>
      </c>
      <c r="B17" s="12" t="s">
        <v>246</v>
      </c>
      <c r="C17" s="12" t="s">
        <v>1607</v>
      </c>
      <c r="D17" s="12" t="s">
        <v>273</v>
      </c>
      <c r="E17" s="20" t="s">
        <v>403</v>
      </c>
      <c r="F17" s="12"/>
      <c r="G17" s="35" t="s">
        <v>631</v>
      </c>
      <c r="H17" s="35" t="s">
        <v>631</v>
      </c>
      <c r="I17" s="35" t="s">
        <v>631</v>
      </c>
      <c r="J17" s="83">
        <v>10</v>
      </c>
      <c r="K17" s="83">
        <v>2</v>
      </c>
      <c r="L17" s="83">
        <v>17</v>
      </c>
      <c r="M17" s="32">
        <v>22</v>
      </c>
      <c r="N17" s="32">
        <v>14</v>
      </c>
      <c r="O17" s="32">
        <v>186</v>
      </c>
      <c r="P17" s="12"/>
      <c r="Q17" s="12"/>
      <c r="R17" s="12"/>
      <c r="T17" s="196"/>
      <c r="U17" s="195"/>
      <c r="V17" s="45" t="s">
        <v>645</v>
      </c>
      <c r="W17" s="47">
        <f>SUMIF($B$2:$B$917,"大學",$I$2:$I$917)</f>
        <v>0</v>
      </c>
    </row>
    <row r="18" spans="1:23" ht="16.2">
      <c r="A18" s="12">
        <v>16</v>
      </c>
      <c r="B18" s="12" t="s">
        <v>401</v>
      </c>
      <c r="C18" s="12" t="s">
        <v>1574</v>
      </c>
      <c r="D18" s="12" t="s">
        <v>274</v>
      </c>
      <c r="E18" s="20" t="s">
        <v>67</v>
      </c>
      <c r="F18" s="12"/>
      <c r="G18" s="35" t="s">
        <v>631</v>
      </c>
      <c r="H18" s="35" t="s">
        <v>631</v>
      </c>
      <c r="I18" s="35" t="s">
        <v>631</v>
      </c>
      <c r="J18" s="83">
        <v>12</v>
      </c>
      <c r="K18" s="83">
        <v>15</v>
      </c>
      <c r="L18" s="83">
        <v>146</v>
      </c>
      <c r="M18" s="32">
        <v>14</v>
      </c>
      <c r="N18" s="32">
        <v>24</v>
      </c>
      <c r="O18" s="32">
        <v>224</v>
      </c>
      <c r="P18" s="12"/>
      <c r="Q18" s="12"/>
      <c r="R18" s="12"/>
      <c r="T18" s="196"/>
      <c r="U18" s="195" t="s">
        <v>654</v>
      </c>
      <c r="V18" s="45" t="s">
        <v>653</v>
      </c>
      <c r="W18" s="47">
        <f>W2+W6+W10+W14</f>
        <v>2</v>
      </c>
    </row>
    <row r="19" spans="1:23" ht="16.2">
      <c r="A19" s="12">
        <v>17</v>
      </c>
      <c r="B19" s="12" t="s">
        <v>42</v>
      </c>
      <c r="C19" s="12" t="s">
        <v>1606</v>
      </c>
      <c r="D19" s="12" t="s">
        <v>275</v>
      </c>
      <c r="E19" s="20" t="s">
        <v>404</v>
      </c>
      <c r="F19" s="12"/>
      <c r="G19" s="35" t="s">
        <v>631</v>
      </c>
      <c r="H19" s="35" t="s">
        <v>631</v>
      </c>
      <c r="I19" s="35" t="s">
        <v>631</v>
      </c>
      <c r="J19" s="83">
        <v>5</v>
      </c>
      <c r="K19" s="83">
        <v>4</v>
      </c>
      <c r="L19" s="83">
        <v>13</v>
      </c>
      <c r="M19" s="32">
        <v>6</v>
      </c>
      <c r="N19" s="32">
        <v>10</v>
      </c>
      <c r="O19" s="32">
        <v>32</v>
      </c>
      <c r="P19" s="12"/>
      <c r="Q19" s="12"/>
      <c r="R19" s="12"/>
      <c r="T19" s="196"/>
      <c r="U19" s="195"/>
      <c r="V19" s="45" t="s">
        <v>640</v>
      </c>
      <c r="W19" s="47">
        <f>W3+W7+W11+W15</f>
        <v>11</v>
      </c>
    </row>
    <row r="20" spans="1:23" ht="16.2">
      <c r="A20" s="12">
        <v>18</v>
      </c>
      <c r="B20" s="12" t="s">
        <v>405</v>
      </c>
      <c r="C20" s="12" t="s">
        <v>1689</v>
      </c>
      <c r="D20" s="12" t="s">
        <v>193</v>
      </c>
      <c r="E20" s="8" t="s">
        <v>185</v>
      </c>
      <c r="F20" s="12"/>
      <c r="G20" s="35" t="s">
        <v>631</v>
      </c>
      <c r="H20" s="35" t="s">
        <v>631</v>
      </c>
      <c r="I20" s="35" t="s">
        <v>631</v>
      </c>
      <c r="J20" s="83">
        <v>11</v>
      </c>
      <c r="K20" s="83">
        <v>2</v>
      </c>
      <c r="L20" s="83">
        <v>77</v>
      </c>
      <c r="M20" s="32">
        <v>21</v>
      </c>
      <c r="N20" s="32">
        <v>17</v>
      </c>
      <c r="O20" s="32">
        <v>423</v>
      </c>
      <c r="P20" s="12"/>
      <c r="Q20" s="12"/>
      <c r="R20" s="12"/>
      <c r="T20" s="196"/>
      <c r="U20" s="195"/>
      <c r="V20" s="45" t="s">
        <v>643</v>
      </c>
      <c r="W20" s="47">
        <f>W4+W8+W12+W16</f>
        <v>22</v>
      </c>
    </row>
    <row r="21" spans="1:23" ht="16.2">
      <c r="A21" s="12">
        <v>19</v>
      </c>
      <c r="B21" s="12" t="s">
        <v>407</v>
      </c>
      <c r="C21" s="12" t="s">
        <v>1667</v>
      </c>
      <c r="D21" s="12" t="s">
        <v>276</v>
      </c>
      <c r="E21" s="8" t="s">
        <v>185</v>
      </c>
      <c r="F21" s="12"/>
      <c r="G21" s="35" t="s">
        <v>631</v>
      </c>
      <c r="H21" s="35" t="s">
        <v>631</v>
      </c>
      <c r="I21" s="35" t="s">
        <v>631</v>
      </c>
      <c r="J21" s="35" t="s">
        <v>631</v>
      </c>
      <c r="K21" s="83">
        <v>1</v>
      </c>
      <c r="L21" s="35" t="s">
        <v>631</v>
      </c>
      <c r="M21" s="32">
        <v>1</v>
      </c>
      <c r="N21" s="32">
        <v>2</v>
      </c>
      <c r="O21" s="35" t="s">
        <v>631</v>
      </c>
      <c r="P21" s="12"/>
      <c r="Q21" s="12"/>
      <c r="R21" s="12"/>
      <c r="T21" s="196"/>
      <c r="U21" s="195"/>
      <c r="V21" s="45" t="s">
        <v>645</v>
      </c>
      <c r="W21" s="47">
        <f>W5+W9+W13+W17</f>
        <v>236</v>
      </c>
    </row>
    <row r="22" spans="1:23" ht="16.2">
      <c r="A22" s="12">
        <v>20</v>
      </c>
      <c r="B22" s="12" t="s">
        <v>246</v>
      </c>
      <c r="C22" s="12" t="s">
        <v>1584</v>
      </c>
      <c r="D22" s="12" t="s">
        <v>277</v>
      </c>
      <c r="E22" s="20" t="s">
        <v>67</v>
      </c>
      <c r="F22" s="12"/>
      <c r="G22" s="35" t="s">
        <v>631</v>
      </c>
      <c r="H22" s="35" t="s">
        <v>631</v>
      </c>
      <c r="I22" s="35" t="s">
        <v>631</v>
      </c>
      <c r="J22" s="83">
        <v>5</v>
      </c>
      <c r="K22" s="83">
        <v>6</v>
      </c>
      <c r="L22" s="83">
        <v>18</v>
      </c>
      <c r="M22" s="32">
        <v>7</v>
      </c>
      <c r="N22" s="32">
        <v>12</v>
      </c>
      <c r="O22" s="32">
        <v>56</v>
      </c>
      <c r="P22" s="12"/>
      <c r="Q22" s="12"/>
      <c r="R22" s="12"/>
      <c r="T22" s="196" t="s">
        <v>646</v>
      </c>
      <c r="U22" s="195" t="s">
        <v>647</v>
      </c>
      <c r="V22" s="45" t="s">
        <v>653</v>
      </c>
      <c r="W22" s="47">
        <v>117</v>
      </c>
    </row>
    <row r="23" spans="1:23" ht="16.2">
      <c r="A23" s="12">
        <v>21</v>
      </c>
      <c r="B23" s="12" t="s">
        <v>246</v>
      </c>
      <c r="C23" s="12" t="s">
        <v>1759</v>
      </c>
      <c r="D23" s="12" t="s">
        <v>278</v>
      </c>
      <c r="E23" s="8" t="s">
        <v>185</v>
      </c>
      <c r="F23" s="12"/>
      <c r="G23" s="35" t="s">
        <v>631</v>
      </c>
      <c r="H23" s="35" t="s">
        <v>631</v>
      </c>
      <c r="I23" s="35" t="s">
        <v>631</v>
      </c>
      <c r="J23" s="83">
        <v>1</v>
      </c>
      <c r="K23" s="35" t="s">
        <v>631</v>
      </c>
      <c r="L23" s="83">
        <v>1</v>
      </c>
      <c r="M23" s="32">
        <v>2</v>
      </c>
      <c r="N23" s="32">
        <v>1</v>
      </c>
      <c r="O23" s="32">
        <v>1</v>
      </c>
      <c r="P23" s="12"/>
      <c r="Q23" s="12"/>
      <c r="R23" s="12"/>
      <c r="T23" s="196"/>
      <c r="U23" s="195"/>
      <c r="V23" s="45" t="s">
        <v>640</v>
      </c>
      <c r="W23" s="47">
        <f>SUMIF($B$2:$B$917,"國小",$J$2:$J$917)</f>
        <v>712</v>
      </c>
    </row>
    <row r="24" spans="1:23" ht="16.2">
      <c r="A24" s="12">
        <v>22</v>
      </c>
      <c r="B24" s="12" t="s">
        <v>246</v>
      </c>
      <c r="C24" s="12" t="s">
        <v>1561</v>
      </c>
      <c r="D24" s="12" t="s">
        <v>279</v>
      </c>
      <c r="E24" s="20" t="s">
        <v>67</v>
      </c>
      <c r="F24" s="12"/>
      <c r="G24" s="35" t="s">
        <v>631</v>
      </c>
      <c r="H24" s="35" t="s">
        <v>631</v>
      </c>
      <c r="I24" s="35" t="s">
        <v>631</v>
      </c>
      <c r="J24" s="83">
        <v>8</v>
      </c>
      <c r="K24" s="83">
        <v>6</v>
      </c>
      <c r="L24" s="83">
        <v>171</v>
      </c>
      <c r="M24" s="32">
        <v>33</v>
      </c>
      <c r="N24" s="32">
        <v>8</v>
      </c>
      <c r="O24" s="32">
        <v>878</v>
      </c>
      <c r="P24" s="12"/>
      <c r="Q24" s="12"/>
      <c r="R24" s="12"/>
      <c r="T24" s="196"/>
      <c r="U24" s="195"/>
      <c r="V24" s="45" t="s">
        <v>643</v>
      </c>
      <c r="W24" s="47">
        <f>SUMIF($B$2:$B$917,"國小",$K$2:$K$917)</f>
        <v>514</v>
      </c>
    </row>
    <row r="25" spans="1:23" ht="16.2">
      <c r="A25" s="12">
        <v>23</v>
      </c>
      <c r="B25" s="12" t="s">
        <v>405</v>
      </c>
      <c r="C25" s="12" t="s">
        <v>1719</v>
      </c>
      <c r="D25" s="12" t="s">
        <v>280</v>
      </c>
      <c r="E25" s="20" t="s">
        <v>67</v>
      </c>
      <c r="F25" s="12"/>
      <c r="G25" s="35" t="s">
        <v>631</v>
      </c>
      <c r="H25" s="35" t="s">
        <v>631</v>
      </c>
      <c r="I25" s="35" t="s">
        <v>631</v>
      </c>
      <c r="J25" s="35" t="s">
        <v>631</v>
      </c>
      <c r="K25" s="83">
        <v>1</v>
      </c>
      <c r="L25" s="35" t="s">
        <v>631</v>
      </c>
      <c r="M25" s="32">
        <v>1</v>
      </c>
      <c r="N25" s="32">
        <v>2</v>
      </c>
      <c r="O25" s="35" t="s">
        <v>631</v>
      </c>
      <c r="P25" s="25"/>
      <c r="Q25" s="25"/>
      <c r="R25" s="25"/>
      <c r="T25" s="196"/>
      <c r="U25" s="195"/>
      <c r="V25" s="45" t="s">
        <v>645</v>
      </c>
      <c r="W25" s="47">
        <f>SUMIF($B$2:$B$917,"國小",$L$2:$L$917)</f>
        <v>6337</v>
      </c>
    </row>
    <row r="26" spans="1:23" ht="16.2">
      <c r="A26" s="12">
        <v>24</v>
      </c>
      <c r="B26" s="12" t="s">
        <v>269</v>
      </c>
      <c r="C26" s="12" t="s">
        <v>1586</v>
      </c>
      <c r="D26" s="12" t="s">
        <v>281</v>
      </c>
      <c r="E26" s="20" t="s">
        <v>402</v>
      </c>
      <c r="F26" s="29"/>
      <c r="G26" s="35" t="s">
        <v>631</v>
      </c>
      <c r="H26" s="35" t="s">
        <v>631</v>
      </c>
      <c r="I26" s="35" t="s">
        <v>631</v>
      </c>
      <c r="J26" s="83">
        <v>4</v>
      </c>
      <c r="K26" s="83">
        <v>1</v>
      </c>
      <c r="L26" s="83">
        <v>11</v>
      </c>
      <c r="M26" s="32">
        <v>20</v>
      </c>
      <c r="N26" s="32">
        <v>18</v>
      </c>
      <c r="O26" s="32">
        <v>541</v>
      </c>
      <c r="P26" s="25"/>
      <c r="Q26" s="25"/>
      <c r="R26" s="25"/>
      <c r="T26" s="196"/>
      <c r="U26" s="197" t="s">
        <v>648</v>
      </c>
      <c r="V26" s="45" t="s">
        <v>653</v>
      </c>
      <c r="W26" s="47">
        <v>20</v>
      </c>
    </row>
    <row r="27" spans="1:23" ht="16.2">
      <c r="A27" s="12">
        <v>25</v>
      </c>
      <c r="B27" s="12" t="s">
        <v>401</v>
      </c>
      <c r="C27" s="12" t="s">
        <v>1744</v>
      </c>
      <c r="D27" s="12" t="s">
        <v>282</v>
      </c>
      <c r="E27" s="8" t="s">
        <v>185</v>
      </c>
      <c r="F27" s="29"/>
      <c r="G27" s="35" t="s">
        <v>631</v>
      </c>
      <c r="H27" s="35" t="s">
        <v>631</v>
      </c>
      <c r="I27" s="35" t="s">
        <v>631</v>
      </c>
      <c r="J27" s="83">
        <v>2</v>
      </c>
      <c r="K27" s="83">
        <v>2</v>
      </c>
      <c r="L27" s="35" t="s">
        <v>631</v>
      </c>
      <c r="M27" s="32">
        <v>13</v>
      </c>
      <c r="N27" s="32">
        <v>24</v>
      </c>
      <c r="O27" s="32">
        <v>273</v>
      </c>
      <c r="P27" s="25"/>
      <c r="Q27" s="25"/>
      <c r="R27" s="25"/>
      <c r="T27" s="196"/>
      <c r="U27" s="197"/>
      <c r="V27" s="45" t="s">
        <v>640</v>
      </c>
      <c r="W27" s="47">
        <f>SUMIF($B$2:$B$917,"國中",$J$2:$J$917)</f>
        <v>87</v>
      </c>
    </row>
    <row r="28" spans="1:23" ht="16.2">
      <c r="A28" s="12">
        <v>26</v>
      </c>
      <c r="B28" s="12" t="s">
        <v>246</v>
      </c>
      <c r="C28" s="12" t="s">
        <v>1616</v>
      </c>
      <c r="D28" s="12" t="s">
        <v>283</v>
      </c>
      <c r="E28" s="20" t="s">
        <v>67</v>
      </c>
      <c r="F28" s="29"/>
      <c r="G28" s="35" t="s">
        <v>631</v>
      </c>
      <c r="H28" s="35" t="s">
        <v>631</v>
      </c>
      <c r="I28" s="35" t="s">
        <v>631</v>
      </c>
      <c r="J28" s="83">
        <v>4</v>
      </c>
      <c r="K28" s="83">
        <v>3</v>
      </c>
      <c r="L28" s="83">
        <v>40</v>
      </c>
      <c r="M28" s="32">
        <v>6</v>
      </c>
      <c r="N28" s="32">
        <v>12</v>
      </c>
      <c r="O28" s="32">
        <v>85</v>
      </c>
      <c r="P28" s="25"/>
      <c r="Q28" s="25"/>
      <c r="R28" s="25"/>
      <c r="T28" s="196"/>
      <c r="U28" s="197"/>
      <c r="V28" s="45" t="s">
        <v>643</v>
      </c>
      <c r="W28" s="47">
        <f>SUMIF($B$2:$B$917,"國中",$K$2:$K$917)</f>
        <v>34</v>
      </c>
    </row>
    <row r="29" spans="1:23" ht="16.2">
      <c r="A29" s="12">
        <v>27</v>
      </c>
      <c r="B29" s="12" t="s">
        <v>401</v>
      </c>
      <c r="C29" s="12" t="s">
        <v>1575</v>
      </c>
      <c r="D29" s="12" t="s">
        <v>284</v>
      </c>
      <c r="E29" s="20" t="s">
        <v>67</v>
      </c>
      <c r="F29" s="29"/>
      <c r="G29" s="35" t="s">
        <v>631</v>
      </c>
      <c r="H29" s="35" t="s">
        <v>631</v>
      </c>
      <c r="I29" s="35" t="s">
        <v>631</v>
      </c>
      <c r="J29" s="83">
        <v>6</v>
      </c>
      <c r="K29" s="83">
        <v>10</v>
      </c>
      <c r="L29" s="83">
        <v>14</v>
      </c>
      <c r="M29" s="32">
        <v>6</v>
      </c>
      <c r="N29" s="32">
        <v>13</v>
      </c>
      <c r="O29" s="32">
        <v>43</v>
      </c>
      <c r="P29" s="25"/>
      <c r="Q29" s="25"/>
      <c r="R29" s="25"/>
      <c r="T29" s="196"/>
      <c r="U29" s="197"/>
      <c r="V29" s="45" t="s">
        <v>645</v>
      </c>
      <c r="W29" s="47">
        <f>SUMIF($B$2:$B$917,"國中",$L$2:$L$917)</f>
        <v>773</v>
      </c>
    </row>
    <row r="30" spans="1:23" ht="16.2">
      <c r="A30" s="12">
        <v>28</v>
      </c>
      <c r="B30" s="12" t="s">
        <v>401</v>
      </c>
      <c r="C30" s="12" t="s">
        <v>1597</v>
      </c>
      <c r="D30" s="12" t="s">
        <v>285</v>
      </c>
      <c r="E30" s="20" t="s">
        <v>406</v>
      </c>
      <c r="F30" s="29"/>
      <c r="G30" s="35" t="s">
        <v>631</v>
      </c>
      <c r="H30" s="35" t="s">
        <v>631</v>
      </c>
      <c r="I30" s="35" t="s">
        <v>631</v>
      </c>
      <c r="J30" s="83">
        <v>3</v>
      </c>
      <c r="K30" s="83">
        <v>4</v>
      </c>
      <c r="L30" s="83">
        <v>10</v>
      </c>
      <c r="M30" s="32">
        <v>6</v>
      </c>
      <c r="N30" s="32">
        <v>15</v>
      </c>
      <c r="O30" s="32">
        <v>38</v>
      </c>
      <c r="P30" s="25"/>
      <c r="Q30" s="25"/>
      <c r="R30" s="25"/>
      <c r="T30" s="196"/>
      <c r="U30" s="195" t="s">
        <v>649</v>
      </c>
      <c r="V30" s="45" t="s">
        <v>653</v>
      </c>
      <c r="W30" s="47">
        <v>1</v>
      </c>
    </row>
    <row r="31" spans="1:23" ht="16.2">
      <c r="A31" s="12">
        <v>29</v>
      </c>
      <c r="B31" s="12" t="s">
        <v>405</v>
      </c>
      <c r="C31" s="12" t="s">
        <v>1617</v>
      </c>
      <c r="D31" s="12" t="s">
        <v>286</v>
      </c>
      <c r="E31" s="20" t="s">
        <v>67</v>
      </c>
      <c r="F31" s="29"/>
      <c r="G31" s="35" t="s">
        <v>631</v>
      </c>
      <c r="H31" s="35" t="s">
        <v>631</v>
      </c>
      <c r="I31" s="35" t="s">
        <v>631</v>
      </c>
      <c r="J31" s="83">
        <v>1</v>
      </c>
      <c r="K31" s="83">
        <v>2</v>
      </c>
      <c r="L31" s="35" t="s">
        <v>631</v>
      </c>
      <c r="M31" s="32">
        <v>12</v>
      </c>
      <c r="N31" s="32">
        <v>8</v>
      </c>
      <c r="O31" s="32">
        <v>195</v>
      </c>
      <c r="P31" s="25"/>
      <c r="Q31" s="25"/>
      <c r="R31" s="25"/>
      <c r="T31" s="196"/>
      <c r="U31" s="195"/>
      <c r="V31" s="45" t="s">
        <v>640</v>
      </c>
      <c r="W31" s="47">
        <f>SUMIF($B$2:$B$917,"高中職",$J$2:$J$917)</f>
        <v>14</v>
      </c>
    </row>
    <row r="32" spans="1:23" ht="16.2">
      <c r="A32" s="12">
        <v>30</v>
      </c>
      <c r="B32" s="12" t="s">
        <v>405</v>
      </c>
      <c r="C32" s="12" t="s">
        <v>1631</v>
      </c>
      <c r="D32" s="12" t="s">
        <v>287</v>
      </c>
      <c r="E32" s="20" t="s">
        <v>403</v>
      </c>
      <c r="F32" s="29"/>
      <c r="G32" s="35" t="s">
        <v>631</v>
      </c>
      <c r="H32" s="35" t="s">
        <v>631</v>
      </c>
      <c r="I32" s="35" t="s">
        <v>631</v>
      </c>
      <c r="J32" s="83">
        <v>2</v>
      </c>
      <c r="K32" s="83">
        <v>1</v>
      </c>
      <c r="L32" s="83">
        <v>2</v>
      </c>
      <c r="M32" s="32">
        <v>12</v>
      </c>
      <c r="N32" s="32">
        <v>21</v>
      </c>
      <c r="O32" s="32">
        <v>169</v>
      </c>
      <c r="P32" s="25"/>
      <c r="Q32" s="25"/>
      <c r="R32" s="25"/>
      <c r="T32" s="196"/>
      <c r="U32" s="195"/>
      <c r="V32" s="45" t="s">
        <v>643</v>
      </c>
      <c r="W32" s="47">
        <f>SUMIF($B$2:$B$917,"高中職",$K$2:$K$917)</f>
        <v>0</v>
      </c>
    </row>
    <row r="33" spans="1:23" ht="16.2">
      <c r="A33" s="12">
        <v>31</v>
      </c>
      <c r="B33" s="12" t="s">
        <v>246</v>
      </c>
      <c r="C33" s="12" t="s">
        <v>1670</v>
      </c>
      <c r="D33" s="12" t="s">
        <v>194</v>
      </c>
      <c r="E33" s="8" t="s">
        <v>185</v>
      </c>
      <c r="F33" s="29"/>
      <c r="G33" s="35" t="s">
        <v>631</v>
      </c>
      <c r="H33" s="35" t="s">
        <v>631</v>
      </c>
      <c r="I33" s="35" t="s">
        <v>631</v>
      </c>
      <c r="J33" s="83">
        <v>38</v>
      </c>
      <c r="K33" s="83">
        <v>27</v>
      </c>
      <c r="L33" s="83">
        <v>842</v>
      </c>
      <c r="M33" s="32">
        <v>57</v>
      </c>
      <c r="N33" s="32">
        <v>84</v>
      </c>
      <c r="O33" s="32">
        <v>1039</v>
      </c>
      <c r="P33" s="25"/>
      <c r="Q33" s="25"/>
      <c r="R33" s="25"/>
      <c r="T33" s="196"/>
      <c r="U33" s="195"/>
      <c r="V33" s="45" t="s">
        <v>645</v>
      </c>
      <c r="W33" s="47">
        <f>SUMIF($B$2:$B$917,"高中職",$L$2:$L$917)</f>
        <v>96</v>
      </c>
    </row>
    <row r="34" spans="1:23" ht="16.2">
      <c r="A34" s="12">
        <v>32</v>
      </c>
      <c r="B34" s="12" t="s">
        <v>246</v>
      </c>
      <c r="C34" s="12" t="s">
        <v>1739</v>
      </c>
      <c r="D34" s="12" t="s">
        <v>289</v>
      </c>
      <c r="E34" s="8" t="s">
        <v>185</v>
      </c>
      <c r="F34" s="29"/>
      <c r="G34" s="35" t="s">
        <v>631</v>
      </c>
      <c r="H34" s="35" t="s">
        <v>631</v>
      </c>
      <c r="I34" s="35" t="s">
        <v>631</v>
      </c>
      <c r="J34" s="83">
        <v>1</v>
      </c>
      <c r="K34" s="83">
        <v>2</v>
      </c>
      <c r="L34" s="35" t="s">
        <v>631</v>
      </c>
      <c r="M34" s="32">
        <v>25</v>
      </c>
      <c r="N34" s="32">
        <v>42</v>
      </c>
      <c r="O34" s="32">
        <v>1</v>
      </c>
      <c r="P34" s="25"/>
      <c r="Q34" s="25"/>
      <c r="R34" s="25"/>
      <c r="T34" s="196"/>
      <c r="U34" s="195" t="s">
        <v>650</v>
      </c>
      <c r="V34" s="45" t="s">
        <v>653</v>
      </c>
      <c r="W34" s="47">
        <v>0</v>
      </c>
    </row>
    <row r="35" spans="1:23" ht="16.2">
      <c r="A35" s="12">
        <v>33</v>
      </c>
      <c r="B35" s="12" t="s">
        <v>246</v>
      </c>
      <c r="C35" s="12" t="s">
        <v>1735</v>
      </c>
      <c r="D35" s="12" t="s">
        <v>290</v>
      </c>
      <c r="E35" s="8" t="s">
        <v>185</v>
      </c>
      <c r="F35" s="29"/>
      <c r="G35" s="35" t="s">
        <v>631</v>
      </c>
      <c r="H35" s="35" t="s">
        <v>631</v>
      </c>
      <c r="I35" s="35" t="s">
        <v>631</v>
      </c>
      <c r="J35" s="83">
        <v>2</v>
      </c>
      <c r="K35" s="35" t="s">
        <v>631</v>
      </c>
      <c r="L35" s="83">
        <v>6</v>
      </c>
      <c r="M35" s="32">
        <v>11</v>
      </c>
      <c r="N35" s="32">
        <v>2</v>
      </c>
      <c r="O35" s="32">
        <v>182</v>
      </c>
      <c r="P35" s="25"/>
      <c r="Q35" s="25"/>
      <c r="R35" s="25"/>
      <c r="T35" s="196"/>
      <c r="U35" s="195"/>
      <c r="V35" s="45" t="s">
        <v>640</v>
      </c>
      <c r="W35" s="47">
        <f>SUMIF($B$2:$B$917,"大學",$J$2:$J$917)</f>
        <v>0</v>
      </c>
    </row>
    <row r="36" spans="1:23" ht="16.2">
      <c r="A36" s="12">
        <v>34</v>
      </c>
      <c r="B36" s="12" t="s">
        <v>401</v>
      </c>
      <c r="C36" s="12" t="s">
        <v>1724</v>
      </c>
      <c r="D36" s="12" t="s">
        <v>291</v>
      </c>
      <c r="E36" s="8" t="s">
        <v>185</v>
      </c>
      <c r="F36" s="29"/>
      <c r="G36" s="35" t="s">
        <v>631</v>
      </c>
      <c r="H36" s="35" t="s">
        <v>631</v>
      </c>
      <c r="I36" s="35" t="s">
        <v>631</v>
      </c>
      <c r="J36" s="83">
        <v>3</v>
      </c>
      <c r="K36" s="83">
        <v>2</v>
      </c>
      <c r="L36" s="83">
        <v>3</v>
      </c>
      <c r="M36" s="32">
        <v>6</v>
      </c>
      <c r="N36" s="32">
        <v>11</v>
      </c>
      <c r="O36" s="32">
        <v>86</v>
      </c>
      <c r="P36" s="25"/>
      <c r="Q36" s="25"/>
      <c r="R36" s="25"/>
      <c r="T36" s="196"/>
      <c r="U36" s="195"/>
      <c r="V36" s="45" t="s">
        <v>643</v>
      </c>
      <c r="W36" s="47">
        <f>SUMIF($B$2:$B$917,"大學",$K$2:$K$917)</f>
        <v>0</v>
      </c>
    </row>
    <row r="37" spans="1:23" ht="16.2">
      <c r="A37" s="12">
        <v>35</v>
      </c>
      <c r="B37" s="12" t="s">
        <v>405</v>
      </c>
      <c r="C37" s="12" t="s">
        <v>1710</v>
      </c>
      <c r="D37" s="12" t="s">
        <v>292</v>
      </c>
      <c r="E37" s="8" t="s">
        <v>185</v>
      </c>
      <c r="F37" s="29"/>
      <c r="G37" s="35" t="s">
        <v>631</v>
      </c>
      <c r="H37" s="35" t="s">
        <v>631</v>
      </c>
      <c r="I37" s="35" t="s">
        <v>631</v>
      </c>
      <c r="J37" s="83">
        <v>2</v>
      </c>
      <c r="K37" s="83">
        <v>2</v>
      </c>
      <c r="L37" s="35" t="s">
        <v>631</v>
      </c>
      <c r="M37" s="32">
        <v>6</v>
      </c>
      <c r="N37" s="32">
        <v>7</v>
      </c>
      <c r="O37" s="32">
        <v>1</v>
      </c>
      <c r="P37" s="25"/>
      <c r="Q37" s="25"/>
      <c r="R37" s="25"/>
      <c r="T37" s="196"/>
      <c r="U37" s="195"/>
      <c r="V37" s="45" t="s">
        <v>645</v>
      </c>
      <c r="W37" s="47">
        <f>SUMIF($B$2:$B$917,"大學",$L$2:$L$917)</f>
        <v>0</v>
      </c>
    </row>
    <row r="38" spans="1:23" ht="16.2">
      <c r="A38" s="12">
        <v>36</v>
      </c>
      <c r="B38" s="12" t="s">
        <v>246</v>
      </c>
      <c r="C38" s="12" t="s">
        <v>1591</v>
      </c>
      <c r="D38" s="12" t="s">
        <v>293</v>
      </c>
      <c r="E38" s="20" t="s">
        <v>67</v>
      </c>
      <c r="F38" s="29"/>
      <c r="G38" s="35" t="s">
        <v>631</v>
      </c>
      <c r="H38" s="35" t="s">
        <v>631</v>
      </c>
      <c r="I38" s="35" t="s">
        <v>631</v>
      </c>
      <c r="J38" s="83">
        <v>2</v>
      </c>
      <c r="K38" s="83">
        <v>2</v>
      </c>
      <c r="L38" s="83">
        <v>18</v>
      </c>
      <c r="M38" s="32">
        <v>12</v>
      </c>
      <c r="N38" s="32">
        <v>14</v>
      </c>
      <c r="O38" s="32">
        <v>223</v>
      </c>
      <c r="P38" s="25"/>
      <c r="Q38" s="25"/>
      <c r="R38" s="25"/>
      <c r="T38" s="196"/>
      <c r="U38" s="195" t="s">
        <v>654</v>
      </c>
      <c r="V38" s="45" t="s">
        <v>653</v>
      </c>
      <c r="W38" s="47">
        <f>W22+W26+W30+W34</f>
        <v>138</v>
      </c>
    </row>
    <row r="39" spans="1:23" ht="16.2">
      <c r="A39" s="12">
        <v>37</v>
      </c>
      <c r="B39" s="12" t="s">
        <v>42</v>
      </c>
      <c r="C39" s="12" t="s">
        <v>1691</v>
      </c>
      <c r="D39" s="12" t="s">
        <v>294</v>
      </c>
      <c r="E39" s="8" t="s">
        <v>185</v>
      </c>
      <c r="F39" s="29"/>
      <c r="G39" s="35" t="s">
        <v>631</v>
      </c>
      <c r="H39" s="35" t="s">
        <v>631</v>
      </c>
      <c r="I39" s="35" t="s">
        <v>631</v>
      </c>
      <c r="J39" s="83">
        <v>12</v>
      </c>
      <c r="K39" s="35" t="s">
        <v>631</v>
      </c>
      <c r="L39" s="83">
        <v>77</v>
      </c>
      <c r="M39" s="32">
        <v>15</v>
      </c>
      <c r="N39" s="32">
        <v>3</v>
      </c>
      <c r="O39" s="32">
        <v>315</v>
      </c>
      <c r="P39" s="25"/>
      <c r="Q39" s="25"/>
      <c r="R39" s="25"/>
      <c r="T39" s="196"/>
      <c r="U39" s="195"/>
      <c r="V39" s="45" t="s">
        <v>640</v>
      </c>
      <c r="W39" s="47">
        <f>W23+W27+W31+W35</f>
        <v>813</v>
      </c>
    </row>
    <row r="40" spans="1:23" ht="16.2">
      <c r="A40" s="12">
        <v>38</v>
      </c>
      <c r="B40" s="12" t="s">
        <v>246</v>
      </c>
      <c r="C40" s="12" t="s">
        <v>1608</v>
      </c>
      <c r="D40" s="12" t="s">
        <v>295</v>
      </c>
      <c r="E40" s="20" t="s">
        <v>965</v>
      </c>
      <c r="F40" s="29" t="s">
        <v>1411</v>
      </c>
      <c r="G40" s="35" t="s">
        <v>631</v>
      </c>
      <c r="H40" s="35" t="s">
        <v>631</v>
      </c>
      <c r="I40" s="35" t="s">
        <v>631</v>
      </c>
      <c r="J40" s="83">
        <v>4</v>
      </c>
      <c r="K40" s="83">
        <v>3</v>
      </c>
      <c r="L40" s="83">
        <v>10</v>
      </c>
      <c r="M40" s="32">
        <v>6</v>
      </c>
      <c r="N40" s="32">
        <v>6</v>
      </c>
      <c r="O40" s="32">
        <v>55</v>
      </c>
      <c r="P40" s="25"/>
      <c r="Q40" s="25"/>
      <c r="R40" s="25"/>
      <c r="T40" s="196"/>
      <c r="U40" s="195"/>
      <c r="V40" s="45" t="s">
        <v>643</v>
      </c>
      <c r="W40" s="47">
        <f>W24+W28+W32+W36</f>
        <v>548</v>
      </c>
    </row>
    <row r="41" spans="1:23" ht="16.2">
      <c r="A41" s="12">
        <v>39</v>
      </c>
      <c r="B41" s="12" t="s">
        <v>246</v>
      </c>
      <c r="C41" s="12" t="s">
        <v>1737</v>
      </c>
      <c r="D41" s="12" t="s">
        <v>297</v>
      </c>
      <c r="E41" s="8" t="s">
        <v>185</v>
      </c>
      <c r="F41" s="29"/>
      <c r="G41" s="35" t="s">
        <v>631</v>
      </c>
      <c r="H41" s="35" t="s">
        <v>631</v>
      </c>
      <c r="I41" s="35" t="s">
        <v>631</v>
      </c>
      <c r="J41" s="83">
        <v>1</v>
      </c>
      <c r="K41" s="35" t="s">
        <v>631</v>
      </c>
      <c r="L41" s="83">
        <v>12</v>
      </c>
      <c r="M41" s="32">
        <v>4</v>
      </c>
      <c r="N41" s="32">
        <v>3</v>
      </c>
      <c r="O41" s="32">
        <v>20</v>
      </c>
      <c r="P41" s="25"/>
      <c r="Q41" s="25"/>
      <c r="R41" s="25"/>
      <c r="T41" s="196"/>
      <c r="U41" s="195"/>
      <c r="V41" s="45" t="s">
        <v>645</v>
      </c>
      <c r="W41" s="47">
        <f>W25+W29+W33+W37</f>
        <v>7206</v>
      </c>
    </row>
    <row r="42" spans="1:23" ht="16.2">
      <c r="A42" s="12">
        <v>40</v>
      </c>
      <c r="B42" s="12" t="s">
        <v>405</v>
      </c>
      <c r="C42" s="12" t="s">
        <v>1571</v>
      </c>
      <c r="D42" s="12" t="s">
        <v>298</v>
      </c>
      <c r="E42" s="20" t="s">
        <v>402</v>
      </c>
      <c r="F42" s="29"/>
      <c r="G42" s="35" t="s">
        <v>631</v>
      </c>
      <c r="H42" s="35" t="s">
        <v>631</v>
      </c>
      <c r="I42" s="35" t="s">
        <v>631</v>
      </c>
      <c r="J42" s="83">
        <v>5</v>
      </c>
      <c r="K42" s="83">
        <v>8</v>
      </c>
      <c r="L42" s="83">
        <v>41</v>
      </c>
      <c r="M42" s="32">
        <v>12</v>
      </c>
      <c r="N42" s="32">
        <v>27</v>
      </c>
      <c r="O42" s="32">
        <v>227</v>
      </c>
      <c r="P42" s="25"/>
      <c r="Q42" s="25"/>
      <c r="R42" s="25"/>
      <c r="T42" s="196" t="s">
        <v>652</v>
      </c>
      <c r="U42" s="195" t="s">
        <v>647</v>
      </c>
      <c r="V42" s="45" t="s">
        <v>653</v>
      </c>
      <c r="W42" s="47">
        <f>SUMPRODUCT(--EXACT($B$2:$B$922,U2))</f>
        <v>176</v>
      </c>
    </row>
    <row r="43" spans="1:23" ht="16.2">
      <c r="A43" s="12">
        <v>41</v>
      </c>
      <c r="B43" s="12" t="s">
        <v>246</v>
      </c>
      <c r="C43" s="12" t="s">
        <v>1590</v>
      </c>
      <c r="D43" s="12" t="s">
        <v>299</v>
      </c>
      <c r="E43" s="20" t="s">
        <v>67</v>
      </c>
      <c r="F43" s="29"/>
      <c r="G43" s="35" t="s">
        <v>631</v>
      </c>
      <c r="H43" s="35" t="s">
        <v>631</v>
      </c>
      <c r="I43" s="35" t="s">
        <v>631</v>
      </c>
      <c r="J43" s="83">
        <v>2</v>
      </c>
      <c r="K43" s="83">
        <v>1</v>
      </c>
      <c r="L43" s="83">
        <v>2</v>
      </c>
      <c r="M43" s="32">
        <v>28</v>
      </c>
      <c r="N43" s="32">
        <v>2</v>
      </c>
      <c r="O43" s="32">
        <v>697</v>
      </c>
      <c r="P43" s="25"/>
      <c r="Q43" s="25"/>
      <c r="R43" s="25"/>
      <c r="T43" s="196"/>
      <c r="U43" s="195"/>
      <c r="V43" s="45" t="s">
        <v>640</v>
      </c>
      <c r="W43" s="49">
        <f>SUMIF($B$2:$B$917,"國小",$M$2:$M$917)</f>
        <v>1663</v>
      </c>
    </row>
    <row r="44" spans="1:23" ht="16.2">
      <c r="A44" s="12">
        <v>42</v>
      </c>
      <c r="B44" s="12" t="s">
        <v>407</v>
      </c>
      <c r="C44" s="12" t="s">
        <v>1548</v>
      </c>
      <c r="D44" s="12" t="s">
        <v>300</v>
      </c>
      <c r="E44" s="20" t="s">
        <v>67</v>
      </c>
      <c r="F44" s="29"/>
      <c r="G44" s="35" t="s">
        <v>631</v>
      </c>
      <c r="H44" s="35" t="s">
        <v>631</v>
      </c>
      <c r="I44" s="35" t="s">
        <v>631</v>
      </c>
      <c r="J44" s="83">
        <v>1</v>
      </c>
      <c r="K44" s="83">
        <v>2</v>
      </c>
      <c r="L44" s="35" t="s">
        <v>631</v>
      </c>
      <c r="M44" s="32">
        <v>2</v>
      </c>
      <c r="N44" s="32">
        <v>2</v>
      </c>
      <c r="O44" s="32">
        <v>28</v>
      </c>
      <c r="P44" s="25"/>
      <c r="Q44" s="25"/>
      <c r="R44" s="25"/>
      <c r="T44" s="196"/>
      <c r="U44" s="195"/>
      <c r="V44" s="45" t="s">
        <v>643</v>
      </c>
      <c r="W44" s="47">
        <f>SUMIF($B$2:$B$917,"國小",$N$2:$N$917)</f>
        <v>1956</v>
      </c>
    </row>
    <row r="45" spans="1:23" ht="16.2">
      <c r="A45" s="12">
        <v>43</v>
      </c>
      <c r="B45" s="12" t="s">
        <v>246</v>
      </c>
      <c r="C45" s="12" t="s">
        <v>1567</v>
      </c>
      <c r="D45" s="12" t="s">
        <v>301</v>
      </c>
      <c r="E45" s="20" t="s">
        <v>402</v>
      </c>
      <c r="F45" s="29"/>
      <c r="G45" s="35" t="s">
        <v>631</v>
      </c>
      <c r="H45" s="35" t="s">
        <v>631</v>
      </c>
      <c r="I45" s="35" t="s">
        <v>631</v>
      </c>
      <c r="J45" s="83">
        <v>1</v>
      </c>
      <c r="K45" s="83">
        <v>1</v>
      </c>
      <c r="L45" s="35" t="s">
        <v>631</v>
      </c>
      <c r="M45" s="32">
        <v>4</v>
      </c>
      <c r="N45" s="32">
        <v>3</v>
      </c>
      <c r="O45" s="32">
        <v>1</v>
      </c>
      <c r="P45" s="25"/>
      <c r="Q45" s="25"/>
      <c r="R45" s="25"/>
      <c r="T45" s="196"/>
      <c r="U45" s="195"/>
      <c r="V45" s="45" t="s">
        <v>645</v>
      </c>
      <c r="W45" s="47">
        <f>SUMIF($B$2:$B$917,"國小",$O$2:$O$917)</f>
        <v>24747</v>
      </c>
    </row>
    <row r="46" spans="1:23" ht="16.2">
      <c r="A46" s="12">
        <v>44</v>
      </c>
      <c r="B46" s="12" t="s">
        <v>405</v>
      </c>
      <c r="C46" s="12" t="s">
        <v>1750</v>
      </c>
      <c r="D46" s="12" t="s">
        <v>302</v>
      </c>
      <c r="E46" s="8" t="s">
        <v>185</v>
      </c>
      <c r="F46" s="29"/>
      <c r="G46" s="35" t="s">
        <v>631</v>
      </c>
      <c r="H46" s="35" t="s">
        <v>631</v>
      </c>
      <c r="I46" s="35" t="s">
        <v>631</v>
      </c>
      <c r="J46" s="83">
        <v>6</v>
      </c>
      <c r="K46" s="83">
        <v>8</v>
      </c>
      <c r="L46" s="83">
        <v>45</v>
      </c>
      <c r="M46" s="32">
        <v>6</v>
      </c>
      <c r="N46" s="32">
        <v>12</v>
      </c>
      <c r="O46" s="32">
        <v>49</v>
      </c>
      <c r="P46" s="25"/>
      <c r="Q46" s="25"/>
      <c r="R46" s="25"/>
      <c r="T46" s="196"/>
      <c r="U46" s="197" t="s">
        <v>648</v>
      </c>
      <c r="V46" s="45" t="s">
        <v>653</v>
      </c>
      <c r="W46" s="47">
        <f>SUMPRODUCT(--EXACT($B$2:$B$922,U46))</f>
        <v>36</v>
      </c>
    </row>
    <row r="47" spans="1:23" ht="16.2">
      <c r="A47" s="12">
        <v>45</v>
      </c>
      <c r="B47" s="12" t="s">
        <v>409</v>
      </c>
      <c r="C47" s="12" t="s">
        <v>1613</v>
      </c>
      <c r="D47" s="12" t="s">
        <v>303</v>
      </c>
      <c r="E47" s="20" t="s">
        <v>410</v>
      </c>
      <c r="F47" s="29"/>
      <c r="G47" s="35" t="s">
        <v>631</v>
      </c>
      <c r="H47" s="35" t="s">
        <v>631</v>
      </c>
      <c r="I47" s="35" t="s">
        <v>631</v>
      </c>
      <c r="J47" s="83">
        <v>11</v>
      </c>
      <c r="K47" s="83">
        <v>5</v>
      </c>
      <c r="L47" s="83">
        <v>197</v>
      </c>
      <c r="M47" s="32">
        <v>24</v>
      </c>
      <c r="N47" s="32">
        <v>25</v>
      </c>
      <c r="O47" s="32">
        <v>238</v>
      </c>
      <c r="P47" s="25"/>
      <c r="Q47" s="25"/>
      <c r="R47" s="25"/>
      <c r="T47" s="196"/>
      <c r="U47" s="197"/>
      <c r="V47" s="45" t="s">
        <v>640</v>
      </c>
      <c r="W47" s="49">
        <f>SUMIF($B$2:$B$917,"國中",$M$2:$M$917)</f>
        <v>344</v>
      </c>
    </row>
    <row r="48" spans="1:23" ht="16.2">
      <c r="A48" s="12">
        <v>46</v>
      </c>
      <c r="B48" s="12" t="s">
        <v>246</v>
      </c>
      <c r="C48" s="12" t="s">
        <v>1610</v>
      </c>
      <c r="D48" s="12" t="s">
        <v>305</v>
      </c>
      <c r="E48" s="20" t="s">
        <v>410</v>
      </c>
      <c r="F48" s="29"/>
      <c r="G48" s="35" t="s">
        <v>631</v>
      </c>
      <c r="H48" s="35" t="s">
        <v>631</v>
      </c>
      <c r="I48" s="35" t="s">
        <v>631</v>
      </c>
      <c r="J48" s="83">
        <v>14</v>
      </c>
      <c r="K48" s="83">
        <v>2</v>
      </c>
      <c r="L48" s="83">
        <v>313</v>
      </c>
      <c r="M48" s="32">
        <v>29</v>
      </c>
      <c r="N48" s="32">
        <v>54</v>
      </c>
      <c r="O48" s="32">
        <v>364</v>
      </c>
      <c r="P48" s="25"/>
      <c r="Q48" s="25"/>
      <c r="R48" s="25"/>
      <c r="T48" s="196"/>
      <c r="U48" s="197"/>
      <c r="V48" s="45" t="s">
        <v>643</v>
      </c>
      <c r="W48" s="47">
        <f>SUMIF($B$2:$B$917,"國中",$N$2:$N$917)</f>
        <v>353</v>
      </c>
    </row>
    <row r="49" spans="1:23" ht="16.2">
      <c r="A49" s="12">
        <v>47</v>
      </c>
      <c r="B49" s="12" t="s">
        <v>246</v>
      </c>
      <c r="C49" s="12" t="s">
        <v>1572</v>
      </c>
      <c r="D49" s="12" t="s">
        <v>306</v>
      </c>
      <c r="E49" s="20" t="s">
        <v>67</v>
      </c>
      <c r="F49" s="29"/>
      <c r="G49" s="35" t="s">
        <v>631</v>
      </c>
      <c r="H49" s="35" t="s">
        <v>631</v>
      </c>
      <c r="I49" s="35" t="s">
        <v>631</v>
      </c>
      <c r="J49" s="83">
        <v>5</v>
      </c>
      <c r="K49" s="83">
        <v>4</v>
      </c>
      <c r="L49" s="83">
        <v>28</v>
      </c>
      <c r="M49" s="32">
        <v>7</v>
      </c>
      <c r="N49" s="32">
        <v>10</v>
      </c>
      <c r="O49" s="32">
        <v>41</v>
      </c>
      <c r="P49" s="25"/>
      <c r="Q49" s="25"/>
      <c r="R49" s="25"/>
      <c r="T49" s="196"/>
      <c r="U49" s="197"/>
      <c r="V49" s="45" t="s">
        <v>645</v>
      </c>
      <c r="W49" s="47">
        <f>SUMIF($B$2:$B$917,"國中",$O$2:$O$917)</f>
        <v>6723</v>
      </c>
    </row>
    <row r="50" spans="1:23" ht="16.2">
      <c r="A50" s="12">
        <v>48</v>
      </c>
      <c r="B50" s="12" t="s">
        <v>246</v>
      </c>
      <c r="C50" s="12" t="s">
        <v>1629</v>
      </c>
      <c r="D50" s="12" t="s">
        <v>307</v>
      </c>
      <c r="E50" s="20" t="s">
        <v>402</v>
      </c>
      <c r="F50" s="29"/>
      <c r="G50" s="35" t="s">
        <v>631</v>
      </c>
      <c r="H50" s="35" t="s">
        <v>631</v>
      </c>
      <c r="I50" s="35" t="s">
        <v>631</v>
      </c>
      <c r="J50" s="83">
        <v>1</v>
      </c>
      <c r="K50" s="35" t="s">
        <v>631</v>
      </c>
      <c r="L50" s="83">
        <v>1</v>
      </c>
      <c r="M50" s="32">
        <v>7</v>
      </c>
      <c r="N50" s="32">
        <v>10</v>
      </c>
      <c r="O50" s="32">
        <v>53</v>
      </c>
      <c r="P50" s="25"/>
      <c r="Q50" s="25"/>
      <c r="R50" s="25"/>
      <c r="T50" s="196"/>
      <c r="U50" s="195" t="s">
        <v>649</v>
      </c>
      <c r="V50" s="45" t="s">
        <v>653</v>
      </c>
      <c r="W50" s="47">
        <f>SUMPRODUCT(--EXACT($B$2:$B$922,U50))</f>
        <v>8</v>
      </c>
    </row>
    <row r="51" spans="1:23" ht="16.2">
      <c r="A51" s="12">
        <v>49</v>
      </c>
      <c r="B51" s="12" t="s">
        <v>405</v>
      </c>
      <c r="C51" s="12" t="s">
        <v>1733</v>
      </c>
      <c r="D51" s="12" t="s">
        <v>308</v>
      </c>
      <c r="E51" s="8" t="s">
        <v>185</v>
      </c>
      <c r="F51" s="29"/>
      <c r="G51" s="35" t="s">
        <v>631</v>
      </c>
      <c r="H51" s="35" t="s">
        <v>631</v>
      </c>
      <c r="I51" s="35" t="s">
        <v>631</v>
      </c>
      <c r="J51" s="35" t="s">
        <v>631</v>
      </c>
      <c r="K51" s="83">
        <v>1</v>
      </c>
      <c r="L51" s="35" t="s">
        <v>631</v>
      </c>
      <c r="M51" s="32">
        <v>2</v>
      </c>
      <c r="N51" s="32">
        <v>1</v>
      </c>
      <c r="O51" s="32">
        <v>2</v>
      </c>
      <c r="P51" s="25"/>
      <c r="Q51" s="25"/>
      <c r="R51" s="25"/>
      <c r="T51" s="196"/>
      <c r="U51" s="195"/>
      <c r="V51" s="45" t="s">
        <v>640</v>
      </c>
      <c r="W51" s="49">
        <f>SUMIF($B$2:$B$917,"高中職",$M$2:$M$917)</f>
        <v>38</v>
      </c>
    </row>
    <row r="52" spans="1:23" ht="16.2">
      <c r="A52" s="12">
        <v>50</v>
      </c>
      <c r="B52" s="12" t="s">
        <v>246</v>
      </c>
      <c r="C52" s="12" t="s">
        <v>1578</v>
      </c>
      <c r="D52" s="12" t="s">
        <v>309</v>
      </c>
      <c r="E52" s="20" t="s">
        <v>67</v>
      </c>
      <c r="F52" s="29"/>
      <c r="G52" s="35" t="s">
        <v>631</v>
      </c>
      <c r="H52" s="35" t="s">
        <v>631</v>
      </c>
      <c r="I52" s="35" t="s">
        <v>631</v>
      </c>
      <c r="J52" s="83">
        <v>5</v>
      </c>
      <c r="K52" s="83">
        <v>1</v>
      </c>
      <c r="L52" s="83">
        <v>20</v>
      </c>
      <c r="M52" s="32">
        <v>7</v>
      </c>
      <c r="N52" s="32">
        <v>14</v>
      </c>
      <c r="O52" s="32">
        <v>33</v>
      </c>
      <c r="P52" s="25"/>
      <c r="Q52" s="25"/>
      <c r="R52" s="25"/>
      <c r="T52" s="196"/>
      <c r="U52" s="195"/>
      <c r="V52" s="45" t="s">
        <v>643</v>
      </c>
      <c r="W52" s="47">
        <f>SUMIF($B$2:$B$917,"高中職",$N$2:$N$917)</f>
        <v>65</v>
      </c>
    </row>
    <row r="53" spans="1:23" ht="16.2">
      <c r="A53" s="12">
        <v>51</v>
      </c>
      <c r="B53" s="12" t="s">
        <v>405</v>
      </c>
      <c r="C53" s="12" t="s">
        <v>1573</v>
      </c>
      <c r="D53" s="12" t="s">
        <v>310</v>
      </c>
      <c r="E53" s="20" t="s">
        <v>67</v>
      </c>
      <c r="F53" s="29"/>
      <c r="G53" s="35" t="s">
        <v>631</v>
      </c>
      <c r="H53" s="35" t="s">
        <v>631</v>
      </c>
      <c r="I53" s="35" t="s">
        <v>631</v>
      </c>
      <c r="J53" s="83">
        <v>5</v>
      </c>
      <c r="K53" s="83">
        <v>7</v>
      </c>
      <c r="L53" s="83">
        <v>16</v>
      </c>
      <c r="M53" s="32">
        <v>6</v>
      </c>
      <c r="N53" s="32">
        <v>12</v>
      </c>
      <c r="O53" s="32">
        <v>79</v>
      </c>
      <c r="P53" s="25"/>
      <c r="Q53" s="25"/>
      <c r="R53" s="25"/>
      <c r="T53" s="196"/>
      <c r="U53" s="195"/>
      <c r="V53" s="45" t="s">
        <v>645</v>
      </c>
      <c r="W53" s="47">
        <f>SUMIF($B$2:$B$917,"高中職",$O$2:$O$917)</f>
        <v>757</v>
      </c>
    </row>
    <row r="54" spans="1:23" ht="16.2">
      <c r="A54" s="12">
        <v>52</v>
      </c>
      <c r="B54" s="12" t="s">
        <v>411</v>
      </c>
      <c r="C54" s="12" t="s">
        <v>1560</v>
      </c>
      <c r="D54" s="12" t="s">
        <v>311</v>
      </c>
      <c r="E54" s="20" t="s">
        <v>972</v>
      </c>
      <c r="F54" s="29" t="s">
        <v>1411</v>
      </c>
      <c r="G54" s="35" t="s">
        <v>631</v>
      </c>
      <c r="H54" s="35" t="s">
        <v>631</v>
      </c>
      <c r="I54" s="35" t="s">
        <v>631</v>
      </c>
      <c r="J54" s="83">
        <v>3</v>
      </c>
      <c r="K54" s="83">
        <v>3</v>
      </c>
      <c r="L54" s="35" t="s">
        <v>631</v>
      </c>
      <c r="M54" s="32">
        <v>18</v>
      </c>
      <c r="N54" s="32">
        <v>22</v>
      </c>
      <c r="O54" s="32">
        <v>135</v>
      </c>
      <c r="P54" s="25"/>
      <c r="Q54" s="25"/>
      <c r="R54" s="25"/>
      <c r="T54" s="196"/>
      <c r="U54" s="195" t="s">
        <v>650</v>
      </c>
      <c r="V54" s="45" t="s">
        <v>653</v>
      </c>
      <c r="W54" s="47">
        <f>SUMPRODUCT(--EXACT($B$2:$B$922,U54))</f>
        <v>1</v>
      </c>
    </row>
    <row r="55" spans="1:23" ht="16.2">
      <c r="A55" s="12">
        <v>53</v>
      </c>
      <c r="B55" s="12" t="s">
        <v>246</v>
      </c>
      <c r="C55" s="12" t="s">
        <v>1698</v>
      </c>
      <c r="D55" s="12" t="s">
        <v>312</v>
      </c>
      <c r="E55" s="8" t="s">
        <v>185</v>
      </c>
      <c r="F55" s="29"/>
      <c r="G55" s="35" t="s">
        <v>631</v>
      </c>
      <c r="H55" s="35" t="s">
        <v>631</v>
      </c>
      <c r="I55" s="35" t="s">
        <v>631</v>
      </c>
      <c r="J55" s="83">
        <v>2</v>
      </c>
      <c r="K55" s="83">
        <v>1</v>
      </c>
      <c r="L55" s="83">
        <v>2</v>
      </c>
      <c r="M55" s="32">
        <v>19</v>
      </c>
      <c r="N55" s="32">
        <v>14</v>
      </c>
      <c r="O55" s="32">
        <v>418</v>
      </c>
      <c r="P55" s="25"/>
      <c r="Q55" s="25"/>
      <c r="R55" s="25"/>
      <c r="T55" s="196"/>
      <c r="U55" s="195"/>
      <c r="V55" s="45" t="s">
        <v>640</v>
      </c>
      <c r="W55" s="49">
        <f>SUMIF($B$2:$B$917,"大學",$M$2:$M$917)</f>
        <v>0</v>
      </c>
    </row>
    <row r="56" spans="1:23" ht="16.2">
      <c r="A56" s="12">
        <v>54</v>
      </c>
      <c r="B56" s="12" t="s">
        <v>405</v>
      </c>
      <c r="C56" s="12" t="s">
        <v>1688</v>
      </c>
      <c r="D56" s="12" t="s">
        <v>313</v>
      </c>
      <c r="E56" s="8" t="s">
        <v>185</v>
      </c>
      <c r="F56" s="29"/>
      <c r="G56" s="35" t="s">
        <v>631</v>
      </c>
      <c r="H56" s="35" t="s">
        <v>631</v>
      </c>
      <c r="I56" s="35" t="s">
        <v>631</v>
      </c>
      <c r="J56" s="83">
        <v>7</v>
      </c>
      <c r="K56" s="83">
        <v>8</v>
      </c>
      <c r="L56" s="83">
        <v>94</v>
      </c>
      <c r="M56" s="32">
        <v>7</v>
      </c>
      <c r="N56" s="32">
        <v>13</v>
      </c>
      <c r="O56" s="32">
        <v>126</v>
      </c>
      <c r="P56" s="25"/>
      <c r="Q56" s="25"/>
      <c r="R56" s="25"/>
      <c r="T56" s="196"/>
      <c r="U56" s="195"/>
      <c r="V56" s="45" t="s">
        <v>643</v>
      </c>
      <c r="W56" s="47">
        <f>SUMIF($B$2:$B$917,"大學",$N$2:$N$917)</f>
        <v>0</v>
      </c>
    </row>
    <row r="57" spans="1:23" ht="16.2">
      <c r="A57" s="12">
        <v>55</v>
      </c>
      <c r="B57" s="12" t="s">
        <v>411</v>
      </c>
      <c r="C57" s="12" t="s">
        <v>1580</v>
      </c>
      <c r="D57" s="12" t="s">
        <v>314</v>
      </c>
      <c r="E57" s="20" t="s">
        <v>67</v>
      </c>
      <c r="F57" s="29"/>
      <c r="G57" s="35" t="s">
        <v>631</v>
      </c>
      <c r="H57" s="35" t="s">
        <v>631</v>
      </c>
      <c r="I57" s="35" t="s">
        <v>631</v>
      </c>
      <c r="J57" s="83">
        <v>7</v>
      </c>
      <c r="K57" s="83">
        <v>7</v>
      </c>
      <c r="L57" s="83">
        <v>43</v>
      </c>
      <c r="M57" s="32">
        <v>11</v>
      </c>
      <c r="N57" s="32">
        <v>11</v>
      </c>
      <c r="O57" s="32">
        <v>72</v>
      </c>
      <c r="P57" s="25"/>
      <c r="Q57" s="25"/>
      <c r="R57" s="25"/>
      <c r="T57" s="196"/>
      <c r="U57" s="195"/>
      <c r="V57" s="45" t="s">
        <v>645</v>
      </c>
      <c r="W57" s="47">
        <f>SUMIF($B$2:$B$917,"大學",$O$2:$O$917)</f>
        <v>0</v>
      </c>
    </row>
    <row r="58" spans="1:23" ht="16.2">
      <c r="A58" s="12">
        <v>56</v>
      </c>
      <c r="B58" s="12" t="s">
        <v>412</v>
      </c>
      <c r="C58" s="12" t="s">
        <v>1721</v>
      </c>
      <c r="D58" s="12" t="s">
        <v>315</v>
      </c>
      <c r="E58" s="8" t="s">
        <v>185</v>
      </c>
      <c r="F58" s="29"/>
      <c r="G58" s="35" t="s">
        <v>631</v>
      </c>
      <c r="H58" s="35" t="s">
        <v>631</v>
      </c>
      <c r="I58" s="35" t="s">
        <v>631</v>
      </c>
      <c r="J58" s="83">
        <v>7</v>
      </c>
      <c r="K58" s="83">
        <v>7</v>
      </c>
      <c r="L58" s="83">
        <v>70</v>
      </c>
      <c r="M58" s="32">
        <v>11</v>
      </c>
      <c r="N58" s="32">
        <v>18</v>
      </c>
      <c r="O58" s="32">
        <v>156</v>
      </c>
      <c r="P58" s="25"/>
      <c r="Q58" s="25"/>
      <c r="R58" s="25"/>
      <c r="T58" s="196"/>
      <c r="U58" s="195" t="s">
        <v>654</v>
      </c>
      <c r="V58" s="45" t="s">
        <v>653</v>
      </c>
      <c r="W58" s="47">
        <f>W42+W46+W50+W54</f>
        <v>221</v>
      </c>
    </row>
    <row r="59" spans="1:23" ht="16.2">
      <c r="A59" s="12">
        <v>57</v>
      </c>
      <c r="B59" s="12" t="s">
        <v>246</v>
      </c>
      <c r="C59" s="12" t="s">
        <v>1593</v>
      </c>
      <c r="D59" s="12" t="s">
        <v>316</v>
      </c>
      <c r="E59" s="20" t="s">
        <v>67</v>
      </c>
      <c r="F59" s="29"/>
      <c r="G59" s="35" t="s">
        <v>631</v>
      </c>
      <c r="H59" s="35" t="s">
        <v>631</v>
      </c>
      <c r="I59" s="35" t="s">
        <v>631</v>
      </c>
      <c r="J59" s="83">
        <v>3</v>
      </c>
      <c r="K59" s="83">
        <v>2</v>
      </c>
      <c r="L59" s="83">
        <v>5</v>
      </c>
      <c r="M59" s="32">
        <v>4</v>
      </c>
      <c r="N59" s="32">
        <v>3</v>
      </c>
      <c r="O59" s="32">
        <v>10</v>
      </c>
      <c r="P59" s="25"/>
      <c r="Q59" s="25"/>
      <c r="R59" s="25"/>
      <c r="T59" s="196"/>
      <c r="U59" s="195"/>
      <c r="V59" s="45" t="s">
        <v>640</v>
      </c>
      <c r="W59" s="47">
        <f>W43+W47+W51+W55</f>
        <v>2045</v>
      </c>
    </row>
    <row r="60" spans="1:23" ht="16.2">
      <c r="A60" s="12">
        <v>58</v>
      </c>
      <c r="B60" s="12" t="s">
        <v>269</v>
      </c>
      <c r="C60" s="12" t="s">
        <v>1660</v>
      </c>
      <c r="D60" s="12" t="s">
        <v>317</v>
      </c>
      <c r="E60" s="8" t="s">
        <v>185</v>
      </c>
      <c r="F60" s="29"/>
      <c r="G60" s="35" t="s">
        <v>631</v>
      </c>
      <c r="H60" s="35" t="s">
        <v>631</v>
      </c>
      <c r="I60" s="35" t="s">
        <v>631</v>
      </c>
      <c r="J60" s="35" t="s">
        <v>631</v>
      </c>
      <c r="K60" s="83">
        <v>1</v>
      </c>
      <c r="L60" s="35" t="s">
        <v>631</v>
      </c>
      <c r="M60" s="32">
        <v>53</v>
      </c>
      <c r="N60" s="32">
        <v>3</v>
      </c>
      <c r="O60" s="32">
        <v>1426</v>
      </c>
      <c r="P60" s="25"/>
      <c r="Q60" s="25"/>
      <c r="R60" s="25"/>
      <c r="T60" s="196"/>
      <c r="U60" s="195"/>
      <c r="V60" s="45" t="s">
        <v>643</v>
      </c>
      <c r="W60" s="47">
        <f>W44+W48+W52+W56</f>
        <v>2374</v>
      </c>
    </row>
    <row r="61" spans="1:23" ht="16.2">
      <c r="A61" s="12">
        <v>59</v>
      </c>
      <c r="B61" s="12" t="s">
        <v>246</v>
      </c>
      <c r="C61" s="12" t="s">
        <v>1619</v>
      </c>
      <c r="D61" s="12" t="s">
        <v>318</v>
      </c>
      <c r="E61" s="20" t="s">
        <v>67</v>
      </c>
      <c r="F61" s="29"/>
      <c r="G61" s="35" t="s">
        <v>631</v>
      </c>
      <c r="H61" s="35" t="s">
        <v>631</v>
      </c>
      <c r="I61" s="35" t="s">
        <v>631</v>
      </c>
      <c r="J61" s="83">
        <v>5</v>
      </c>
      <c r="K61" s="83">
        <v>2</v>
      </c>
      <c r="L61" s="83">
        <v>17</v>
      </c>
      <c r="M61" s="32">
        <v>7</v>
      </c>
      <c r="N61" s="32">
        <v>11</v>
      </c>
      <c r="O61" s="32">
        <v>89</v>
      </c>
      <c r="P61" s="25"/>
      <c r="Q61" s="25"/>
      <c r="R61" s="25"/>
      <c r="T61" s="196"/>
      <c r="U61" s="195"/>
      <c r="V61" s="45" t="s">
        <v>645</v>
      </c>
      <c r="W61" s="47">
        <f>W45+W49+W53+W57</f>
        <v>32227</v>
      </c>
    </row>
    <row r="62" spans="1:23" ht="16.2">
      <c r="A62" s="12">
        <v>60</v>
      </c>
      <c r="B62" s="12" t="s">
        <v>246</v>
      </c>
      <c r="C62" s="12" t="s">
        <v>1581</v>
      </c>
      <c r="D62" s="12" t="s">
        <v>319</v>
      </c>
      <c r="E62" s="20" t="s">
        <v>67</v>
      </c>
      <c r="F62" s="29"/>
      <c r="G62" s="35" t="s">
        <v>631</v>
      </c>
      <c r="H62" s="35" t="s">
        <v>631</v>
      </c>
      <c r="I62" s="35" t="s">
        <v>631</v>
      </c>
      <c r="J62" s="83">
        <v>6</v>
      </c>
      <c r="K62" s="83">
        <v>5</v>
      </c>
      <c r="L62" s="83">
        <v>10</v>
      </c>
      <c r="M62" s="32">
        <v>7</v>
      </c>
      <c r="N62" s="32">
        <v>7</v>
      </c>
      <c r="O62" s="32">
        <v>60</v>
      </c>
      <c r="P62" s="25"/>
      <c r="Q62" s="25"/>
      <c r="R62" s="25"/>
    </row>
    <row r="63" spans="1:23" ht="16.2">
      <c r="A63" s="12">
        <v>61</v>
      </c>
      <c r="B63" s="12" t="s">
        <v>405</v>
      </c>
      <c r="C63" s="12" t="s">
        <v>1757</v>
      </c>
      <c r="D63" s="12" t="s">
        <v>320</v>
      </c>
      <c r="E63" s="8" t="s">
        <v>185</v>
      </c>
      <c r="F63" s="29"/>
      <c r="G63" s="35" t="s">
        <v>631</v>
      </c>
      <c r="H63" s="35" t="s">
        <v>631</v>
      </c>
      <c r="I63" s="35" t="s">
        <v>631</v>
      </c>
      <c r="J63" s="83">
        <v>16</v>
      </c>
      <c r="K63" s="83">
        <v>4</v>
      </c>
      <c r="L63" s="83">
        <v>32</v>
      </c>
      <c r="M63" s="32">
        <v>31</v>
      </c>
      <c r="N63" s="32">
        <v>33</v>
      </c>
      <c r="O63" s="32">
        <v>606</v>
      </c>
      <c r="P63" s="25"/>
      <c r="Q63" s="25"/>
      <c r="R63" s="25"/>
    </row>
    <row r="64" spans="1:23" ht="16.2">
      <c r="A64" s="12">
        <v>62</v>
      </c>
      <c r="B64" s="12" t="s">
        <v>246</v>
      </c>
      <c r="C64" s="12" t="s">
        <v>1554</v>
      </c>
      <c r="D64" s="12" t="s">
        <v>321</v>
      </c>
      <c r="E64" s="20" t="s">
        <v>67</v>
      </c>
      <c r="F64" s="29"/>
      <c r="G64" s="35" t="s">
        <v>631</v>
      </c>
      <c r="H64" s="35" t="s">
        <v>631</v>
      </c>
      <c r="I64" s="35" t="s">
        <v>631</v>
      </c>
      <c r="J64" s="83">
        <v>4</v>
      </c>
      <c r="K64" s="83">
        <v>1</v>
      </c>
      <c r="L64" s="83">
        <v>106</v>
      </c>
      <c r="M64" s="32">
        <v>5</v>
      </c>
      <c r="N64" s="32">
        <v>3</v>
      </c>
      <c r="O64" s="32">
        <v>108</v>
      </c>
      <c r="P64" s="25"/>
      <c r="Q64" s="25"/>
      <c r="R64" s="25"/>
    </row>
    <row r="65" spans="1:18" ht="16.2">
      <c r="A65" s="12">
        <v>63</v>
      </c>
      <c r="B65" s="12" t="s">
        <v>401</v>
      </c>
      <c r="C65" s="12" t="s">
        <v>1684</v>
      </c>
      <c r="D65" s="12" t="s">
        <v>322</v>
      </c>
      <c r="E65" s="8" t="s">
        <v>185</v>
      </c>
      <c r="F65" s="29"/>
      <c r="G65" s="35" t="s">
        <v>631</v>
      </c>
      <c r="H65" s="35" t="s">
        <v>631</v>
      </c>
      <c r="I65" s="35" t="s">
        <v>631</v>
      </c>
      <c r="J65" s="83">
        <v>6</v>
      </c>
      <c r="K65" s="83">
        <v>1</v>
      </c>
      <c r="L65" s="83">
        <v>14</v>
      </c>
      <c r="M65" s="32">
        <v>14</v>
      </c>
      <c r="N65" s="32">
        <v>3</v>
      </c>
      <c r="O65" s="32">
        <v>142</v>
      </c>
      <c r="P65" s="25"/>
      <c r="Q65" s="25"/>
      <c r="R65" s="25"/>
    </row>
    <row r="66" spans="1:18" ht="16.2">
      <c r="A66" s="12">
        <v>64</v>
      </c>
      <c r="B66" s="12" t="s">
        <v>246</v>
      </c>
      <c r="C66" s="12" t="s">
        <v>1701</v>
      </c>
      <c r="D66" s="12" t="s">
        <v>323</v>
      </c>
      <c r="E66" s="8" t="s">
        <v>185</v>
      </c>
      <c r="F66" s="29"/>
      <c r="G66" s="35" t="s">
        <v>631</v>
      </c>
      <c r="H66" s="35" t="s">
        <v>631</v>
      </c>
      <c r="I66" s="35" t="s">
        <v>631</v>
      </c>
      <c r="J66" s="83">
        <v>5</v>
      </c>
      <c r="K66" s="83">
        <v>2</v>
      </c>
      <c r="L66" s="83">
        <v>6</v>
      </c>
      <c r="M66" s="32">
        <v>25</v>
      </c>
      <c r="N66" s="32">
        <v>8</v>
      </c>
      <c r="O66" s="32">
        <v>622</v>
      </c>
      <c r="P66" s="25"/>
      <c r="Q66" s="25"/>
      <c r="R66" s="25"/>
    </row>
    <row r="67" spans="1:18" ht="16.2">
      <c r="A67" s="12">
        <v>65</v>
      </c>
      <c r="B67" s="12" t="s">
        <v>405</v>
      </c>
      <c r="C67" s="12" t="s">
        <v>1632</v>
      </c>
      <c r="D67" s="12" t="s">
        <v>324</v>
      </c>
      <c r="E67" s="20" t="s">
        <v>404</v>
      </c>
      <c r="F67" s="29"/>
      <c r="G67" s="35" t="s">
        <v>631</v>
      </c>
      <c r="H67" s="35" t="s">
        <v>631</v>
      </c>
      <c r="I67" s="35" t="s">
        <v>631</v>
      </c>
      <c r="J67" s="83">
        <v>8</v>
      </c>
      <c r="K67" s="83">
        <v>3</v>
      </c>
      <c r="L67" s="83">
        <v>85</v>
      </c>
      <c r="M67" s="32">
        <v>14</v>
      </c>
      <c r="N67" s="32">
        <v>15</v>
      </c>
      <c r="O67" s="32">
        <v>129</v>
      </c>
      <c r="P67" s="25"/>
      <c r="Q67" s="25"/>
      <c r="R67" s="25"/>
    </row>
    <row r="68" spans="1:18" ht="16.2">
      <c r="A68" s="12">
        <v>66</v>
      </c>
      <c r="B68" s="12" t="s">
        <v>246</v>
      </c>
      <c r="C68" s="12" t="s">
        <v>1674</v>
      </c>
      <c r="D68" s="12" t="s">
        <v>325</v>
      </c>
      <c r="E68" s="8" t="s">
        <v>185</v>
      </c>
      <c r="F68" s="29"/>
      <c r="G68" s="35" t="s">
        <v>631</v>
      </c>
      <c r="H68" s="35" t="s">
        <v>631</v>
      </c>
      <c r="I68" s="35" t="s">
        <v>631</v>
      </c>
      <c r="J68" s="83">
        <v>18</v>
      </c>
      <c r="K68" s="83">
        <v>4</v>
      </c>
      <c r="L68" s="83">
        <v>373</v>
      </c>
      <c r="M68" s="32">
        <v>25</v>
      </c>
      <c r="N68" s="32">
        <v>47</v>
      </c>
      <c r="O68" s="32">
        <v>398</v>
      </c>
      <c r="P68" s="25"/>
      <c r="Q68" s="25"/>
      <c r="R68" s="25"/>
    </row>
    <row r="69" spans="1:18" ht="16.2">
      <c r="A69" s="12">
        <v>67</v>
      </c>
      <c r="B69" s="12" t="s">
        <v>246</v>
      </c>
      <c r="C69" s="12" t="s">
        <v>1636</v>
      </c>
      <c r="D69" s="12" t="s">
        <v>327</v>
      </c>
      <c r="E69" s="20" t="s">
        <v>967</v>
      </c>
      <c r="F69" s="29" t="s">
        <v>1410</v>
      </c>
      <c r="G69" s="35" t="s">
        <v>631</v>
      </c>
      <c r="H69" s="35" t="s">
        <v>631</v>
      </c>
      <c r="I69" s="35" t="s">
        <v>631</v>
      </c>
      <c r="J69" s="83">
        <v>4</v>
      </c>
      <c r="K69" s="83">
        <v>1</v>
      </c>
      <c r="L69" s="83">
        <v>59</v>
      </c>
      <c r="M69" s="32">
        <v>19</v>
      </c>
      <c r="N69" s="32">
        <v>20</v>
      </c>
      <c r="O69" s="32">
        <v>477</v>
      </c>
      <c r="P69" s="25"/>
      <c r="Q69" s="25"/>
      <c r="R69" s="25"/>
    </row>
    <row r="70" spans="1:18" ht="16.2">
      <c r="A70" s="12">
        <v>68</v>
      </c>
      <c r="B70" s="12" t="s">
        <v>269</v>
      </c>
      <c r="C70" s="12" t="s">
        <v>1652</v>
      </c>
      <c r="D70" s="12" t="s">
        <v>329</v>
      </c>
      <c r="E70" s="8" t="s">
        <v>185</v>
      </c>
      <c r="F70" s="29"/>
      <c r="G70" s="35" t="s">
        <v>631</v>
      </c>
      <c r="H70" s="35" t="s">
        <v>631</v>
      </c>
      <c r="I70" s="35" t="s">
        <v>631</v>
      </c>
      <c r="J70" s="83">
        <v>6</v>
      </c>
      <c r="K70" s="83">
        <v>3</v>
      </c>
      <c r="L70" s="83">
        <v>63</v>
      </c>
      <c r="M70" s="32">
        <v>16</v>
      </c>
      <c r="N70" s="32">
        <v>39</v>
      </c>
      <c r="O70" s="32">
        <v>395</v>
      </c>
      <c r="P70" s="25"/>
      <c r="Q70" s="25"/>
      <c r="R70" s="25"/>
    </row>
    <row r="71" spans="1:18" ht="16.2">
      <c r="A71" s="12">
        <v>69</v>
      </c>
      <c r="B71" s="12" t="s">
        <v>246</v>
      </c>
      <c r="C71" s="12" t="s">
        <v>1680</v>
      </c>
      <c r="D71" s="12" t="s">
        <v>330</v>
      </c>
      <c r="E71" s="8" t="s">
        <v>185</v>
      </c>
      <c r="F71" s="29"/>
      <c r="G71" s="35" t="s">
        <v>631</v>
      </c>
      <c r="H71" s="35" t="s">
        <v>631</v>
      </c>
      <c r="I71" s="35" t="s">
        <v>631</v>
      </c>
      <c r="J71" s="83">
        <v>3</v>
      </c>
      <c r="K71" s="35" t="s">
        <v>631</v>
      </c>
      <c r="L71" s="83">
        <v>8</v>
      </c>
      <c r="M71" s="32">
        <v>30</v>
      </c>
      <c r="N71" s="32">
        <v>2</v>
      </c>
      <c r="O71" s="32">
        <v>794</v>
      </c>
      <c r="P71" s="25"/>
      <c r="Q71" s="25"/>
      <c r="R71" s="25"/>
    </row>
    <row r="72" spans="1:18" ht="16.2">
      <c r="A72" s="12">
        <v>70</v>
      </c>
      <c r="B72" s="12" t="s">
        <v>246</v>
      </c>
      <c r="C72" s="12" t="s">
        <v>1614</v>
      </c>
      <c r="D72" s="12" t="s">
        <v>331</v>
      </c>
      <c r="E72" s="20" t="s">
        <v>403</v>
      </c>
      <c r="F72" s="29"/>
      <c r="G72" s="35" t="s">
        <v>631</v>
      </c>
      <c r="H72" s="35" t="s">
        <v>631</v>
      </c>
      <c r="I72" s="35" t="s">
        <v>631</v>
      </c>
      <c r="J72" s="83">
        <v>2</v>
      </c>
      <c r="K72" s="35" t="s">
        <v>631</v>
      </c>
      <c r="L72" s="83">
        <v>42</v>
      </c>
      <c r="M72" s="32">
        <v>6</v>
      </c>
      <c r="N72" s="32">
        <v>17</v>
      </c>
      <c r="O72" s="32">
        <v>107</v>
      </c>
      <c r="P72" s="25"/>
      <c r="Q72" s="25"/>
      <c r="R72" s="25"/>
    </row>
    <row r="73" spans="1:18" ht="16.2">
      <c r="A73" s="12">
        <v>71</v>
      </c>
      <c r="B73" s="12" t="s">
        <v>413</v>
      </c>
      <c r="C73" s="12" t="s">
        <v>1594</v>
      </c>
      <c r="D73" s="12" t="s">
        <v>332</v>
      </c>
      <c r="E73" s="20" t="s">
        <v>403</v>
      </c>
      <c r="F73" s="29"/>
      <c r="G73" s="35" t="s">
        <v>631</v>
      </c>
      <c r="H73" s="35" t="s">
        <v>631</v>
      </c>
      <c r="I73" s="35" t="s">
        <v>631</v>
      </c>
      <c r="J73" s="83">
        <v>3</v>
      </c>
      <c r="K73" s="83">
        <v>2</v>
      </c>
      <c r="L73" s="83">
        <v>5</v>
      </c>
      <c r="M73" s="32">
        <v>9</v>
      </c>
      <c r="N73" s="32">
        <v>3</v>
      </c>
      <c r="O73" s="32">
        <v>214</v>
      </c>
      <c r="P73" s="25"/>
      <c r="Q73" s="25"/>
      <c r="R73" s="25"/>
    </row>
    <row r="74" spans="1:18" ht="16.2">
      <c r="A74" s="12">
        <v>72</v>
      </c>
      <c r="B74" s="12" t="s">
        <v>246</v>
      </c>
      <c r="C74" s="12" t="s">
        <v>1751</v>
      </c>
      <c r="D74" s="12" t="s">
        <v>333</v>
      </c>
      <c r="E74" s="8" t="s">
        <v>185</v>
      </c>
      <c r="F74" s="29"/>
      <c r="G74" s="35" t="s">
        <v>631</v>
      </c>
      <c r="H74" s="35" t="s">
        <v>631</v>
      </c>
      <c r="I74" s="35" t="s">
        <v>631</v>
      </c>
      <c r="J74" s="83">
        <v>1</v>
      </c>
      <c r="K74" s="83">
        <v>2</v>
      </c>
      <c r="L74" s="83">
        <v>3</v>
      </c>
      <c r="M74" s="32">
        <v>5</v>
      </c>
      <c r="N74" s="32">
        <v>9</v>
      </c>
      <c r="O74" s="32">
        <v>20</v>
      </c>
      <c r="P74" s="25"/>
      <c r="Q74" s="25"/>
      <c r="R74" s="25"/>
    </row>
    <row r="75" spans="1:18" ht="16.2">
      <c r="A75" s="12">
        <v>73</v>
      </c>
      <c r="B75" s="12" t="s">
        <v>246</v>
      </c>
      <c r="C75" s="12" t="s">
        <v>1638</v>
      </c>
      <c r="D75" s="12" t="s">
        <v>334</v>
      </c>
      <c r="E75" s="20" t="s">
        <v>964</v>
      </c>
      <c r="F75" s="29" t="s">
        <v>1411</v>
      </c>
      <c r="G75" s="35" t="s">
        <v>631</v>
      </c>
      <c r="H75" s="35" t="s">
        <v>631</v>
      </c>
      <c r="I75" s="35" t="s">
        <v>631</v>
      </c>
      <c r="J75" s="83">
        <v>3</v>
      </c>
      <c r="K75" s="83">
        <v>1</v>
      </c>
      <c r="L75" s="83">
        <v>5</v>
      </c>
      <c r="M75" s="32">
        <v>15</v>
      </c>
      <c r="N75" s="32">
        <v>11</v>
      </c>
      <c r="O75" s="32">
        <v>307</v>
      </c>
      <c r="P75" s="25"/>
      <c r="Q75" s="25"/>
      <c r="R75" s="25"/>
    </row>
    <row r="76" spans="1:18" ht="16.2">
      <c r="A76" s="12">
        <v>74</v>
      </c>
      <c r="B76" s="12" t="s">
        <v>246</v>
      </c>
      <c r="C76" s="12" t="s">
        <v>1623</v>
      </c>
      <c r="D76" s="12" t="s">
        <v>335</v>
      </c>
      <c r="E76" s="20" t="s">
        <v>67</v>
      </c>
      <c r="F76" s="29"/>
      <c r="G76" s="35" t="s">
        <v>631</v>
      </c>
      <c r="H76" s="35" t="s">
        <v>631</v>
      </c>
      <c r="I76" s="35" t="s">
        <v>631</v>
      </c>
      <c r="J76" s="83">
        <v>1</v>
      </c>
      <c r="K76" s="35" t="s">
        <v>631</v>
      </c>
      <c r="L76" s="83">
        <v>5</v>
      </c>
      <c r="M76" s="32">
        <v>2</v>
      </c>
      <c r="N76" s="32">
        <v>2</v>
      </c>
      <c r="O76" s="32">
        <v>17</v>
      </c>
      <c r="P76" s="25"/>
      <c r="Q76" s="25"/>
      <c r="R76" s="25"/>
    </row>
    <row r="77" spans="1:18" ht="16.2">
      <c r="A77" s="12">
        <v>75</v>
      </c>
      <c r="B77" s="12" t="s">
        <v>401</v>
      </c>
      <c r="C77" s="12" t="s">
        <v>1672</v>
      </c>
      <c r="D77" s="12" t="s">
        <v>336</v>
      </c>
      <c r="E77" s="8" t="s">
        <v>185</v>
      </c>
      <c r="F77" s="29"/>
      <c r="G77" s="35" t="s">
        <v>631</v>
      </c>
      <c r="H77" s="35" t="s">
        <v>631</v>
      </c>
      <c r="I77" s="35" t="s">
        <v>631</v>
      </c>
      <c r="J77" s="83">
        <v>13</v>
      </c>
      <c r="K77" s="83">
        <v>5</v>
      </c>
      <c r="L77" s="83">
        <v>69</v>
      </c>
      <c r="M77" s="32">
        <v>31</v>
      </c>
      <c r="N77" s="32">
        <v>13</v>
      </c>
      <c r="O77" s="32">
        <v>555</v>
      </c>
      <c r="P77" s="25"/>
      <c r="Q77" s="25"/>
      <c r="R77" s="25"/>
    </row>
    <row r="78" spans="1:18" ht="16.2">
      <c r="A78" s="12">
        <v>76</v>
      </c>
      <c r="B78" s="12" t="s">
        <v>246</v>
      </c>
      <c r="C78" s="12" t="s">
        <v>1708</v>
      </c>
      <c r="D78" s="12" t="s">
        <v>337</v>
      </c>
      <c r="E78" s="8" t="s">
        <v>185</v>
      </c>
      <c r="F78" s="29"/>
      <c r="G78" s="35" t="s">
        <v>631</v>
      </c>
      <c r="H78" s="35" t="s">
        <v>631</v>
      </c>
      <c r="I78" s="35" t="s">
        <v>631</v>
      </c>
      <c r="J78" s="83">
        <v>2</v>
      </c>
      <c r="K78" s="83">
        <v>1</v>
      </c>
      <c r="L78" s="83">
        <v>18</v>
      </c>
      <c r="M78" s="32">
        <v>7</v>
      </c>
      <c r="N78" s="32">
        <v>6</v>
      </c>
      <c r="O78" s="32">
        <v>62</v>
      </c>
      <c r="P78" s="25"/>
      <c r="Q78" s="25"/>
      <c r="R78" s="25"/>
    </row>
    <row r="79" spans="1:18" ht="16.2">
      <c r="A79" s="12">
        <v>77</v>
      </c>
      <c r="B79" s="12" t="s">
        <v>246</v>
      </c>
      <c r="C79" s="12" t="s">
        <v>1673</v>
      </c>
      <c r="D79" s="12" t="s">
        <v>338</v>
      </c>
      <c r="E79" s="8" t="s">
        <v>185</v>
      </c>
      <c r="F79" s="29"/>
      <c r="G79" s="35" t="s">
        <v>631</v>
      </c>
      <c r="H79" s="35" t="s">
        <v>631</v>
      </c>
      <c r="I79" s="35" t="s">
        <v>631</v>
      </c>
      <c r="J79" s="83">
        <v>5</v>
      </c>
      <c r="K79" s="83">
        <v>2</v>
      </c>
      <c r="L79" s="83">
        <v>7</v>
      </c>
      <c r="M79" s="32">
        <v>15</v>
      </c>
      <c r="N79" s="32">
        <v>4</v>
      </c>
      <c r="O79" s="32">
        <v>350</v>
      </c>
      <c r="P79" s="25"/>
      <c r="Q79" s="25"/>
      <c r="R79" s="25"/>
    </row>
    <row r="80" spans="1:18" ht="16.2">
      <c r="A80" s="12">
        <v>78</v>
      </c>
      <c r="B80" s="12" t="s">
        <v>246</v>
      </c>
      <c r="C80" s="12" t="s">
        <v>1556</v>
      </c>
      <c r="D80" s="12" t="s">
        <v>339</v>
      </c>
      <c r="E80" s="20" t="s">
        <v>402</v>
      </c>
      <c r="F80" s="29"/>
      <c r="G80" s="35" t="s">
        <v>631</v>
      </c>
      <c r="H80" s="35" t="s">
        <v>631</v>
      </c>
      <c r="I80" s="35" t="s">
        <v>631</v>
      </c>
      <c r="J80" s="83">
        <v>3</v>
      </c>
      <c r="K80" s="83">
        <v>5</v>
      </c>
      <c r="L80" s="83">
        <v>12</v>
      </c>
      <c r="M80" s="32">
        <v>6</v>
      </c>
      <c r="N80" s="32">
        <v>11</v>
      </c>
      <c r="O80" s="32">
        <v>85</v>
      </c>
      <c r="P80" s="25"/>
      <c r="Q80" s="25"/>
      <c r="R80" s="25"/>
    </row>
    <row r="81" spans="1:18" ht="16.2">
      <c r="A81" s="12">
        <v>79</v>
      </c>
      <c r="B81" s="12" t="s">
        <v>246</v>
      </c>
      <c r="C81" s="12" t="s">
        <v>1752</v>
      </c>
      <c r="D81" s="12" t="s">
        <v>340</v>
      </c>
      <c r="E81" s="8" t="s">
        <v>185</v>
      </c>
      <c r="F81" s="29"/>
      <c r="G81" s="35" t="s">
        <v>631</v>
      </c>
      <c r="H81" s="35" t="s">
        <v>631</v>
      </c>
      <c r="I81" s="35" t="s">
        <v>631</v>
      </c>
      <c r="J81" s="83">
        <v>3</v>
      </c>
      <c r="K81" s="83">
        <v>3</v>
      </c>
      <c r="L81" s="83">
        <v>1</v>
      </c>
      <c r="M81" s="32">
        <v>4</v>
      </c>
      <c r="N81" s="32">
        <v>6</v>
      </c>
      <c r="O81" s="32">
        <v>1</v>
      </c>
      <c r="P81" s="25"/>
      <c r="Q81" s="25"/>
      <c r="R81" s="25"/>
    </row>
    <row r="82" spans="1:18" ht="16.2">
      <c r="A82" s="12">
        <v>80</v>
      </c>
      <c r="B82" s="12" t="s">
        <v>246</v>
      </c>
      <c r="C82" s="12" t="s">
        <v>1746</v>
      </c>
      <c r="D82" s="12" t="s">
        <v>341</v>
      </c>
      <c r="E82" s="8" t="s">
        <v>185</v>
      </c>
      <c r="F82" s="29"/>
      <c r="G82" s="35" t="s">
        <v>631</v>
      </c>
      <c r="H82" s="35" t="s">
        <v>631</v>
      </c>
      <c r="I82" s="35" t="s">
        <v>631</v>
      </c>
      <c r="J82" s="83">
        <v>1</v>
      </c>
      <c r="K82" s="83">
        <v>1</v>
      </c>
      <c r="L82" s="35" t="s">
        <v>631</v>
      </c>
      <c r="M82" s="32">
        <v>1</v>
      </c>
      <c r="N82" s="32">
        <v>1</v>
      </c>
      <c r="O82" s="32">
        <v>4</v>
      </c>
      <c r="P82" s="25"/>
      <c r="Q82" s="25"/>
      <c r="R82" s="25"/>
    </row>
    <row r="83" spans="1:18" ht="16.2">
      <c r="A83" s="12">
        <v>81</v>
      </c>
      <c r="B83" s="12" t="s">
        <v>42</v>
      </c>
      <c r="C83" s="12" t="s">
        <v>1740</v>
      </c>
      <c r="D83" s="12" t="s">
        <v>342</v>
      </c>
      <c r="E83" s="8" t="s">
        <v>185</v>
      </c>
      <c r="F83" s="29"/>
      <c r="G83" s="35" t="s">
        <v>631</v>
      </c>
      <c r="H83" s="35" t="s">
        <v>631</v>
      </c>
      <c r="I83" s="35" t="s">
        <v>631</v>
      </c>
      <c r="J83" s="83">
        <v>2</v>
      </c>
      <c r="K83" s="35" t="s">
        <v>631</v>
      </c>
      <c r="L83" s="83">
        <v>12</v>
      </c>
      <c r="M83" s="32">
        <v>5</v>
      </c>
      <c r="N83" s="32">
        <v>1</v>
      </c>
      <c r="O83" s="32">
        <v>36</v>
      </c>
      <c r="P83" s="25"/>
      <c r="Q83" s="25"/>
      <c r="R83" s="25"/>
    </row>
    <row r="84" spans="1:18" ht="16.2">
      <c r="A84" s="12">
        <v>82</v>
      </c>
      <c r="B84" s="12" t="s">
        <v>401</v>
      </c>
      <c r="C84" s="12" t="s">
        <v>1583</v>
      </c>
      <c r="D84" s="12" t="s">
        <v>343</v>
      </c>
      <c r="E84" s="20" t="s">
        <v>410</v>
      </c>
      <c r="F84" s="29"/>
      <c r="G84" s="35" t="s">
        <v>631</v>
      </c>
      <c r="H84" s="35" t="s">
        <v>631</v>
      </c>
      <c r="I84" s="35" t="s">
        <v>631</v>
      </c>
      <c r="J84" s="83">
        <v>7</v>
      </c>
      <c r="K84" s="83">
        <v>7</v>
      </c>
      <c r="L84" s="83">
        <v>58</v>
      </c>
      <c r="M84" s="32">
        <v>7</v>
      </c>
      <c r="N84" s="32">
        <v>13</v>
      </c>
      <c r="O84" s="32">
        <v>102</v>
      </c>
      <c r="P84" s="25"/>
      <c r="Q84" s="25"/>
      <c r="R84" s="25"/>
    </row>
    <row r="85" spans="1:18" ht="16.2">
      <c r="A85" s="12">
        <v>83</v>
      </c>
      <c r="B85" s="12" t="s">
        <v>407</v>
      </c>
      <c r="C85" s="12" t="s">
        <v>1546</v>
      </c>
      <c r="D85" s="12" t="s">
        <v>344</v>
      </c>
      <c r="E85" s="20" t="s">
        <v>67</v>
      </c>
      <c r="F85" s="29"/>
      <c r="G85" s="35" t="s">
        <v>631</v>
      </c>
      <c r="H85" s="35" t="s">
        <v>631</v>
      </c>
      <c r="I85" s="35" t="s">
        <v>631</v>
      </c>
      <c r="J85" s="83">
        <v>1</v>
      </c>
      <c r="K85" s="83">
        <v>3</v>
      </c>
      <c r="L85" s="35" t="s">
        <v>631</v>
      </c>
      <c r="M85" s="32">
        <v>4</v>
      </c>
      <c r="N85" s="32">
        <v>4</v>
      </c>
      <c r="O85" s="32">
        <v>75</v>
      </c>
      <c r="P85" s="25"/>
      <c r="Q85" s="25"/>
      <c r="R85" s="25"/>
    </row>
    <row r="86" spans="1:18" ht="16.2">
      <c r="A86" s="12">
        <v>84</v>
      </c>
      <c r="B86" s="12" t="s">
        <v>413</v>
      </c>
      <c r="C86" s="12" t="s">
        <v>1544</v>
      </c>
      <c r="D86" s="12" t="s">
        <v>345</v>
      </c>
      <c r="E86" s="20" t="s">
        <v>67</v>
      </c>
      <c r="F86" s="29"/>
      <c r="G86" s="35" t="s">
        <v>631</v>
      </c>
      <c r="H86" s="35" t="s">
        <v>631</v>
      </c>
      <c r="I86" s="35" t="s">
        <v>631</v>
      </c>
      <c r="J86" s="83">
        <v>4</v>
      </c>
      <c r="K86" s="83">
        <v>1</v>
      </c>
      <c r="L86" s="83">
        <v>23</v>
      </c>
      <c r="M86" s="32">
        <v>18</v>
      </c>
      <c r="N86" s="32">
        <v>50</v>
      </c>
      <c r="O86" s="32">
        <v>98</v>
      </c>
      <c r="P86" s="25"/>
      <c r="Q86" s="25"/>
      <c r="R86" s="25"/>
    </row>
    <row r="87" spans="1:18" ht="16.2">
      <c r="A87" s="12">
        <v>85</v>
      </c>
      <c r="B87" s="12" t="s">
        <v>246</v>
      </c>
      <c r="C87" s="12" t="s">
        <v>1624</v>
      </c>
      <c r="D87" s="12" t="s">
        <v>346</v>
      </c>
      <c r="E87" s="20" t="s">
        <v>403</v>
      </c>
      <c r="F87" s="29"/>
      <c r="G87" s="35" t="s">
        <v>631</v>
      </c>
      <c r="H87" s="35" t="s">
        <v>631</v>
      </c>
      <c r="I87" s="35" t="s">
        <v>631</v>
      </c>
      <c r="J87" s="83">
        <v>5</v>
      </c>
      <c r="K87" s="35" t="s">
        <v>631</v>
      </c>
      <c r="L87" s="83">
        <v>11</v>
      </c>
      <c r="M87" s="32">
        <v>8</v>
      </c>
      <c r="N87" s="32">
        <v>1</v>
      </c>
      <c r="O87" s="32">
        <v>172</v>
      </c>
      <c r="P87" s="25"/>
      <c r="Q87" s="25"/>
      <c r="R87" s="25"/>
    </row>
    <row r="88" spans="1:18" ht="16.2">
      <c r="A88" s="12">
        <v>86</v>
      </c>
      <c r="B88" s="12" t="s">
        <v>269</v>
      </c>
      <c r="C88" s="12" t="s">
        <v>1658</v>
      </c>
      <c r="D88" s="12" t="s">
        <v>347</v>
      </c>
      <c r="E88" s="8" t="s">
        <v>185</v>
      </c>
      <c r="F88" s="29"/>
      <c r="G88" s="35" t="s">
        <v>631</v>
      </c>
      <c r="H88" s="35" t="s">
        <v>631</v>
      </c>
      <c r="I88" s="35" t="s">
        <v>631</v>
      </c>
      <c r="J88" s="83">
        <v>1</v>
      </c>
      <c r="K88" s="83">
        <v>1</v>
      </c>
      <c r="L88" s="83">
        <v>1</v>
      </c>
      <c r="M88" s="32">
        <v>17</v>
      </c>
      <c r="N88" s="32">
        <v>3</v>
      </c>
      <c r="O88" s="32">
        <v>345</v>
      </c>
      <c r="P88" s="25"/>
      <c r="Q88" s="25"/>
      <c r="R88" s="25"/>
    </row>
    <row r="89" spans="1:18" ht="16.2">
      <c r="A89" s="12">
        <v>87</v>
      </c>
      <c r="B89" s="12" t="s">
        <v>246</v>
      </c>
      <c r="C89" s="12" t="s">
        <v>1622</v>
      </c>
      <c r="D89" s="12" t="s">
        <v>348</v>
      </c>
      <c r="E89" s="20" t="s">
        <v>67</v>
      </c>
      <c r="F89" s="29"/>
      <c r="G89" s="35" t="s">
        <v>631</v>
      </c>
      <c r="H89" s="35" t="s">
        <v>631</v>
      </c>
      <c r="I89" s="35" t="s">
        <v>631</v>
      </c>
      <c r="J89" s="83">
        <v>1</v>
      </c>
      <c r="K89" s="35" t="s">
        <v>631</v>
      </c>
      <c r="L89" s="83">
        <v>1</v>
      </c>
      <c r="M89" s="32">
        <v>12</v>
      </c>
      <c r="N89" s="32">
        <v>25</v>
      </c>
      <c r="O89" s="32">
        <v>191</v>
      </c>
      <c r="P89" s="25"/>
      <c r="Q89" s="25"/>
      <c r="R89" s="25"/>
    </row>
    <row r="90" spans="1:18" ht="16.2">
      <c r="A90" s="12">
        <v>88</v>
      </c>
      <c r="B90" s="12" t="s">
        <v>409</v>
      </c>
      <c r="C90" s="12" t="s">
        <v>1694</v>
      </c>
      <c r="D90" s="12" t="s">
        <v>349</v>
      </c>
      <c r="E90" s="8" t="s">
        <v>185</v>
      </c>
      <c r="F90" s="29"/>
      <c r="G90" s="35" t="s">
        <v>631</v>
      </c>
      <c r="H90" s="35" t="s">
        <v>631</v>
      </c>
      <c r="I90" s="35" t="s">
        <v>631</v>
      </c>
      <c r="J90" s="83">
        <v>14</v>
      </c>
      <c r="K90" s="83">
        <v>3</v>
      </c>
      <c r="L90" s="83">
        <v>77</v>
      </c>
      <c r="M90" s="32">
        <v>19</v>
      </c>
      <c r="N90" s="32">
        <v>23</v>
      </c>
      <c r="O90" s="32">
        <v>300</v>
      </c>
      <c r="P90" s="25"/>
      <c r="Q90" s="25"/>
      <c r="R90" s="25"/>
    </row>
    <row r="91" spans="1:18" ht="16.2">
      <c r="A91" s="12">
        <v>89</v>
      </c>
      <c r="B91" s="12" t="s">
        <v>246</v>
      </c>
      <c r="C91" s="12" t="s">
        <v>1605</v>
      </c>
      <c r="D91" s="12" t="s">
        <v>350</v>
      </c>
      <c r="E91" s="20" t="s">
        <v>67</v>
      </c>
      <c r="F91" s="29"/>
      <c r="G91" s="35" t="s">
        <v>631</v>
      </c>
      <c r="H91" s="35" t="s">
        <v>631</v>
      </c>
      <c r="I91" s="35" t="s">
        <v>631</v>
      </c>
      <c r="J91" s="83">
        <v>5</v>
      </c>
      <c r="K91" s="83">
        <v>4</v>
      </c>
      <c r="L91" s="83">
        <v>36</v>
      </c>
      <c r="M91" s="32"/>
      <c r="N91" s="32">
        <v>8</v>
      </c>
      <c r="O91" s="32">
        <v>57</v>
      </c>
      <c r="P91" s="25"/>
      <c r="Q91" s="25"/>
      <c r="R91" s="25"/>
    </row>
    <row r="92" spans="1:18" ht="16.2">
      <c r="A92" s="12">
        <v>90</v>
      </c>
      <c r="B92" s="12" t="s">
        <v>401</v>
      </c>
      <c r="C92" s="12" t="s">
        <v>1702</v>
      </c>
      <c r="D92" s="12" t="s">
        <v>352</v>
      </c>
      <c r="E92" s="8" t="s">
        <v>185</v>
      </c>
      <c r="F92" s="29"/>
      <c r="G92" s="35" t="s">
        <v>631</v>
      </c>
      <c r="H92" s="35" t="s">
        <v>631</v>
      </c>
      <c r="I92" s="35" t="s">
        <v>631</v>
      </c>
      <c r="J92" s="83">
        <v>7</v>
      </c>
      <c r="K92" s="83">
        <v>6</v>
      </c>
      <c r="L92" s="83">
        <v>75</v>
      </c>
      <c r="M92" s="32"/>
      <c r="N92" s="32">
        <v>23</v>
      </c>
      <c r="O92" s="32">
        <v>133</v>
      </c>
      <c r="P92" s="25"/>
      <c r="Q92" s="25"/>
      <c r="R92" s="25"/>
    </row>
    <row r="93" spans="1:18" ht="16.2">
      <c r="A93" s="12">
        <v>91</v>
      </c>
      <c r="B93" s="12" t="s">
        <v>405</v>
      </c>
      <c r="C93" s="12" t="s">
        <v>1635</v>
      </c>
      <c r="D93" s="12" t="s">
        <v>353</v>
      </c>
      <c r="E93" s="20" t="s">
        <v>67</v>
      </c>
      <c r="F93" s="29"/>
      <c r="G93" s="35" t="s">
        <v>631</v>
      </c>
      <c r="H93" s="35" t="s">
        <v>631</v>
      </c>
      <c r="I93" s="35" t="s">
        <v>631</v>
      </c>
      <c r="J93" s="83">
        <v>10</v>
      </c>
      <c r="K93" s="83">
        <v>8</v>
      </c>
      <c r="L93" s="83">
        <v>45</v>
      </c>
      <c r="M93" s="32">
        <v>12</v>
      </c>
      <c r="N93" s="32">
        <v>19</v>
      </c>
      <c r="O93" s="32">
        <v>247</v>
      </c>
      <c r="P93" s="25"/>
      <c r="Q93" s="25"/>
      <c r="R93" s="25"/>
    </row>
    <row r="94" spans="1:18" ht="16.2">
      <c r="A94" s="12">
        <v>92</v>
      </c>
      <c r="B94" s="12" t="s">
        <v>405</v>
      </c>
      <c r="C94" s="12" t="s">
        <v>1621</v>
      </c>
      <c r="D94" s="12" t="s">
        <v>355</v>
      </c>
      <c r="E94" s="20" t="s">
        <v>67</v>
      </c>
      <c r="F94" s="29"/>
      <c r="G94" s="35" t="s">
        <v>631</v>
      </c>
      <c r="H94" s="35" t="s">
        <v>631</v>
      </c>
      <c r="I94" s="35" t="s">
        <v>631</v>
      </c>
      <c r="J94" s="83">
        <v>5</v>
      </c>
      <c r="K94" s="35" t="s">
        <v>631</v>
      </c>
      <c r="L94" s="83">
        <v>13</v>
      </c>
      <c r="M94" s="32">
        <v>15</v>
      </c>
      <c r="N94" s="32">
        <v>29</v>
      </c>
      <c r="O94" s="32">
        <v>290</v>
      </c>
      <c r="P94" s="25"/>
      <c r="Q94" s="25"/>
      <c r="R94" s="25"/>
    </row>
    <row r="95" spans="1:18" ht="16.2">
      <c r="A95" s="12">
        <v>93</v>
      </c>
      <c r="B95" s="12" t="s">
        <v>246</v>
      </c>
      <c r="C95" s="12" t="s">
        <v>1714</v>
      </c>
      <c r="D95" s="12" t="s">
        <v>356</v>
      </c>
      <c r="E95" s="8" t="s">
        <v>185</v>
      </c>
      <c r="F95" s="29"/>
      <c r="G95" s="35" t="s">
        <v>631</v>
      </c>
      <c r="H95" s="35" t="s">
        <v>631</v>
      </c>
      <c r="I95" s="35" t="s">
        <v>631</v>
      </c>
      <c r="J95" s="83">
        <v>2</v>
      </c>
      <c r="K95" s="83">
        <v>1</v>
      </c>
      <c r="L95" s="83">
        <v>14</v>
      </c>
      <c r="M95" s="32">
        <v>3</v>
      </c>
      <c r="N95" s="32">
        <v>1</v>
      </c>
      <c r="O95" s="32">
        <v>20</v>
      </c>
      <c r="P95" s="25"/>
      <c r="Q95" s="25"/>
      <c r="R95" s="25"/>
    </row>
    <row r="96" spans="1:18" ht="16.2">
      <c r="A96" s="12">
        <v>94</v>
      </c>
      <c r="B96" s="12" t="s">
        <v>405</v>
      </c>
      <c r="C96" s="12" t="s">
        <v>1695</v>
      </c>
      <c r="D96" s="12" t="s">
        <v>357</v>
      </c>
      <c r="E96" s="8" t="s">
        <v>185</v>
      </c>
      <c r="F96" s="29"/>
      <c r="G96" s="35" t="s">
        <v>631</v>
      </c>
      <c r="H96" s="35" t="s">
        <v>631</v>
      </c>
      <c r="I96" s="35" t="s">
        <v>631</v>
      </c>
      <c r="J96" s="83">
        <v>3</v>
      </c>
      <c r="K96" s="83">
        <v>1</v>
      </c>
      <c r="L96" s="83">
        <v>55</v>
      </c>
      <c r="M96" s="32">
        <v>5</v>
      </c>
      <c r="N96" s="32">
        <v>2</v>
      </c>
      <c r="O96" s="32">
        <v>59</v>
      </c>
      <c r="P96" s="25"/>
      <c r="Q96" s="25"/>
      <c r="R96" s="25"/>
    </row>
    <row r="97" spans="1:18" ht="16.2">
      <c r="A97" s="12">
        <v>95</v>
      </c>
      <c r="B97" s="12" t="s">
        <v>411</v>
      </c>
      <c r="C97" s="12" t="s">
        <v>1690</v>
      </c>
      <c r="D97" s="12" t="s">
        <v>358</v>
      </c>
      <c r="E97" s="20" t="s">
        <v>67</v>
      </c>
      <c r="F97" s="29"/>
      <c r="G97" s="35" t="s">
        <v>631</v>
      </c>
      <c r="H97" s="35" t="s">
        <v>631</v>
      </c>
      <c r="I97" s="35" t="s">
        <v>631</v>
      </c>
      <c r="J97" s="83">
        <v>21</v>
      </c>
      <c r="K97" s="83">
        <v>6</v>
      </c>
      <c r="L97" s="83">
        <v>120</v>
      </c>
      <c r="M97" s="32">
        <v>37</v>
      </c>
      <c r="N97" s="32">
        <v>61</v>
      </c>
      <c r="O97" s="32">
        <v>708</v>
      </c>
      <c r="P97" s="25"/>
      <c r="Q97" s="25"/>
      <c r="R97" s="25"/>
    </row>
    <row r="98" spans="1:18" ht="16.2">
      <c r="A98" s="12">
        <v>96</v>
      </c>
      <c r="B98" s="12" t="s">
        <v>414</v>
      </c>
      <c r="C98" s="12" t="s">
        <v>1648</v>
      </c>
      <c r="D98" s="12" t="s">
        <v>359</v>
      </c>
      <c r="E98" s="20" t="s">
        <v>402</v>
      </c>
      <c r="F98" s="29"/>
      <c r="G98" s="35" t="s">
        <v>631</v>
      </c>
      <c r="H98" s="35" t="s">
        <v>631</v>
      </c>
      <c r="I98" s="35" t="s">
        <v>631</v>
      </c>
      <c r="J98" s="83">
        <v>3</v>
      </c>
      <c r="K98" s="35" t="s">
        <v>631</v>
      </c>
      <c r="L98" s="83">
        <v>9</v>
      </c>
      <c r="M98" s="32">
        <v>40</v>
      </c>
      <c r="N98" s="32">
        <v>47</v>
      </c>
      <c r="O98" s="32">
        <v>630</v>
      </c>
      <c r="P98" s="25"/>
      <c r="Q98" s="25"/>
      <c r="R98" s="25"/>
    </row>
    <row r="99" spans="1:18" ht="16.2">
      <c r="A99" s="12">
        <v>97</v>
      </c>
      <c r="B99" s="12" t="s">
        <v>246</v>
      </c>
      <c r="C99" s="12" t="s">
        <v>1678</v>
      </c>
      <c r="D99" s="12" t="s">
        <v>360</v>
      </c>
      <c r="E99" s="8" t="s">
        <v>185</v>
      </c>
      <c r="F99" s="29"/>
      <c r="G99" s="35" t="s">
        <v>631</v>
      </c>
      <c r="H99" s="35" t="s">
        <v>631</v>
      </c>
      <c r="I99" s="35" t="s">
        <v>631</v>
      </c>
      <c r="J99" s="35" t="s">
        <v>631</v>
      </c>
      <c r="K99" s="83">
        <v>1</v>
      </c>
      <c r="L99" s="35" t="s">
        <v>631</v>
      </c>
      <c r="M99" s="32">
        <v>1</v>
      </c>
      <c r="N99" s="32">
        <v>1</v>
      </c>
      <c r="O99" s="35" t="s">
        <v>631</v>
      </c>
      <c r="P99" s="25"/>
      <c r="Q99" s="25"/>
      <c r="R99" s="25"/>
    </row>
    <row r="100" spans="1:18" ht="16.2">
      <c r="A100" s="12">
        <v>98</v>
      </c>
      <c r="B100" s="12" t="s">
        <v>246</v>
      </c>
      <c r="C100" s="12" t="s">
        <v>1618</v>
      </c>
      <c r="D100" s="12" t="s">
        <v>361</v>
      </c>
      <c r="E100" s="20" t="s">
        <v>67</v>
      </c>
      <c r="F100" s="29"/>
      <c r="G100" s="35" t="s">
        <v>631</v>
      </c>
      <c r="H100" s="35" t="s">
        <v>631</v>
      </c>
      <c r="I100" s="35" t="s">
        <v>631</v>
      </c>
      <c r="J100" s="83">
        <v>2</v>
      </c>
      <c r="K100" s="83">
        <v>1</v>
      </c>
      <c r="L100" s="83">
        <v>2</v>
      </c>
      <c r="M100" s="32">
        <v>6</v>
      </c>
      <c r="N100" s="32">
        <v>11</v>
      </c>
      <c r="O100" s="32">
        <v>85</v>
      </c>
      <c r="P100" s="25"/>
      <c r="Q100" s="25"/>
      <c r="R100" s="25"/>
    </row>
    <row r="101" spans="1:18" ht="16.2">
      <c r="A101" s="12">
        <v>99</v>
      </c>
      <c r="B101" s="12" t="s">
        <v>246</v>
      </c>
      <c r="C101" s="12" t="s">
        <v>1587</v>
      </c>
      <c r="D101" s="12" t="s">
        <v>362</v>
      </c>
      <c r="E101" s="20" t="s">
        <v>67</v>
      </c>
      <c r="F101" s="29"/>
      <c r="G101" s="35" t="s">
        <v>631</v>
      </c>
      <c r="H101" s="35" t="s">
        <v>631</v>
      </c>
      <c r="I101" s="35" t="s">
        <v>631</v>
      </c>
      <c r="J101" s="83">
        <v>2</v>
      </c>
      <c r="K101" s="83">
        <v>1</v>
      </c>
      <c r="L101" s="83">
        <v>1</v>
      </c>
      <c r="M101" s="32">
        <v>7</v>
      </c>
      <c r="N101" s="32">
        <v>4</v>
      </c>
      <c r="O101" s="32">
        <v>144</v>
      </c>
      <c r="P101" s="25"/>
      <c r="Q101" s="25"/>
      <c r="R101" s="25"/>
    </row>
    <row r="102" spans="1:18" ht="16.2">
      <c r="A102" s="12">
        <v>100</v>
      </c>
      <c r="B102" s="12" t="s">
        <v>246</v>
      </c>
      <c r="C102" s="12" t="s">
        <v>1705</v>
      </c>
      <c r="D102" s="12" t="s">
        <v>363</v>
      </c>
      <c r="E102" s="8" t="s">
        <v>185</v>
      </c>
      <c r="F102" s="29"/>
      <c r="G102" s="35" t="s">
        <v>631</v>
      </c>
      <c r="H102" s="35" t="s">
        <v>631</v>
      </c>
      <c r="I102" s="35" t="s">
        <v>631</v>
      </c>
      <c r="J102" s="83">
        <v>10</v>
      </c>
      <c r="K102" s="83">
        <v>1</v>
      </c>
      <c r="L102" s="83">
        <v>20</v>
      </c>
      <c r="M102" s="32">
        <v>13</v>
      </c>
      <c r="N102" s="32">
        <v>2</v>
      </c>
      <c r="O102" s="32">
        <v>289</v>
      </c>
      <c r="P102" s="25"/>
      <c r="Q102" s="25"/>
      <c r="R102" s="25"/>
    </row>
    <row r="103" spans="1:18" ht="16.2">
      <c r="A103" s="12">
        <v>101</v>
      </c>
      <c r="B103" s="12" t="s">
        <v>405</v>
      </c>
      <c r="C103" s="12" t="s">
        <v>1706</v>
      </c>
      <c r="D103" s="12" t="s">
        <v>364</v>
      </c>
      <c r="E103" s="8" t="s">
        <v>185</v>
      </c>
      <c r="F103" s="29"/>
      <c r="G103" s="35" t="s">
        <v>631</v>
      </c>
      <c r="H103" s="35" t="s">
        <v>631</v>
      </c>
      <c r="I103" s="35" t="s">
        <v>631</v>
      </c>
      <c r="J103" s="83">
        <v>3</v>
      </c>
      <c r="K103" s="83">
        <v>3</v>
      </c>
      <c r="L103" s="83">
        <v>2</v>
      </c>
      <c r="M103" s="32">
        <v>19</v>
      </c>
      <c r="N103" s="32">
        <v>40</v>
      </c>
      <c r="O103" s="32">
        <v>420</v>
      </c>
      <c r="P103" s="25"/>
      <c r="Q103" s="25"/>
      <c r="R103" s="25"/>
    </row>
    <row r="104" spans="1:18" ht="16.2">
      <c r="A104" s="12">
        <v>102</v>
      </c>
      <c r="B104" s="12" t="s">
        <v>246</v>
      </c>
      <c r="C104" s="12" t="s">
        <v>1727</v>
      </c>
      <c r="D104" s="12" t="s">
        <v>365</v>
      </c>
      <c r="E104" s="8" t="s">
        <v>185</v>
      </c>
      <c r="F104" s="29"/>
      <c r="G104" s="35" t="s">
        <v>631</v>
      </c>
      <c r="H104" s="35" t="s">
        <v>631</v>
      </c>
      <c r="I104" s="35" t="s">
        <v>631</v>
      </c>
      <c r="J104" s="83">
        <v>2</v>
      </c>
      <c r="K104" s="83">
        <v>1</v>
      </c>
      <c r="L104" s="83">
        <v>1</v>
      </c>
      <c r="M104" s="32">
        <v>9</v>
      </c>
      <c r="N104" s="32">
        <v>26</v>
      </c>
      <c r="O104" s="32">
        <v>170</v>
      </c>
      <c r="P104" s="25"/>
      <c r="Q104" s="25"/>
      <c r="R104" s="25"/>
    </row>
    <row r="105" spans="1:18" ht="16.2">
      <c r="A105" s="12">
        <v>103</v>
      </c>
      <c r="B105" s="12" t="s">
        <v>407</v>
      </c>
      <c r="C105" s="12" t="s">
        <v>1551</v>
      </c>
      <c r="D105" s="12" t="s">
        <v>366</v>
      </c>
      <c r="E105" s="20" t="s">
        <v>402</v>
      </c>
      <c r="F105" s="29"/>
      <c r="G105" s="35" t="s">
        <v>631</v>
      </c>
      <c r="H105" s="35" t="s">
        <v>631</v>
      </c>
      <c r="I105" s="35" t="s">
        <v>631</v>
      </c>
      <c r="J105" s="83">
        <v>31</v>
      </c>
      <c r="K105" s="83">
        <v>4</v>
      </c>
      <c r="L105" s="83">
        <v>270</v>
      </c>
      <c r="M105" s="32">
        <v>38</v>
      </c>
      <c r="N105" s="32">
        <v>8</v>
      </c>
      <c r="O105" s="32">
        <v>665</v>
      </c>
      <c r="P105" s="25"/>
      <c r="Q105" s="25"/>
      <c r="R105" s="25"/>
    </row>
    <row r="106" spans="1:18" ht="16.2">
      <c r="A106" s="12">
        <v>104</v>
      </c>
      <c r="B106" s="12" t="s">
        <v>246</v>
      </c>
      <c r="C106" s="12" t="s">
        <v>1707</v>
      </c>
      <c r="D106" s="12" t="s">
        <v>367</v>
      </c>
      <c r="E106" s="8" t="s">
        <v>185</v>
      </c>
      <c r="F106" s="29"/>
      <c r="G106" s="35" t="s">
        <v>631</v>
      </c>
      <c r="H106" s="35" t="s">
        <v>631</v>
      </c>
      <c r="I106" s="35" t="s">
        <v>631</v>
      </c>
      <c r="J106" s="83">
        <v>4</v>
      </c>
      <c r="K106" s="83">
        <v>5</v>
      </c>
      <c r="L106" s="35" t="s">
        <v>631</v>
      </c>
      <c r="M106" s="32">
        <v>5</v>
      </c>
      <c r="N106" s="32">
        <v>9</v>
      </c>
      <c r="O106" s="32">
        <v>26</v>
      </c>
      <c r="P106" s="25"/>
      <c r="Q106" s="25"/>
      <c r="R106" s="25"/>
    </row>
    <row r="107" spans="1:18" ht="16.2">
      <c r="A107" s="12">
        <v>105</v>
      </c>
      <c r="B107" s="12" t="s">
        <v>405</v>
      </c>
      <c r="C107" s="12" t="s">
        <v>1599</v>
      </c>
      <c r="D107" s="12" t="s">
        <v>368</v>
      </c>
      <c r="E107" s="20" t="s">
        <v>404</v>
      </c>
      <c r="F107" s="29"/>
      <c r="G107" s="35" t="s">
        <v>631</v>
      </c>
      <c r="H107" s="35" t="s">
        <v>631</v>
      </c>
      <c r="I107" s="35" t="s">
        <v>631</v>
      </c>
      <c r="J107" s="83">
        <v>9</v>
      </c>
      <c r="K107" s="83">
        <v>12</v>
      </c>
      <c r="L107" s="83">
        <v>69</v>
      </c>
      <c r="M107" s="32">
        <v>10</v>
      </c>
      <c r="N107" s="32">
        <v>17</v>
      </c>
      <c r="O107" s="32">
        <v>181</v>
      </c>
      <c r="P107" s="25"/>
      <c r="Q107" s="25"/>
      <c r="R107" s="25"/>
    </row>
    <row r="108" spans="1:18" ht="16.2">
      <c r="A108" s="12">
        <v>106</v>
      </c>
      <c r="B108" s="12" t="s">
        <v>246</v>
      </c>
      <c r="C108" s="12" t="s">
        <v>1577</v>
      </c>
      <c r="D108" s="12" t="s">
        <v>369</v>
      </c>
      <c r="E108" s="20" t="s">
        <v>67</v>
      </c>
      <c r="F108" s="29"/>
      <c r="G108" s="35" t="s">
        <v>631</v>
      </c>
      <c r="H108" s="35" t="s">
        <v>631</v>
      </c>
      <c r="I108" s="35" t="s">
        <v>631</v>
      </c>
      <c r="J108" s="83">
        <v>9</v>
      </c>
      <c r="K108" s="83">
        <v>5</v>
      </c>
      <c r="L108" s="83">
        <v>23</v>
      </c>
      <c r="M108" s="32">
        <v>26</v>
      </c>
      <c r="N108" s="32">
        <v>31</v>
      </c>
      <c r="O108" s="32">
        <v>110</v>
      </c>
      <c r="P108" s="25"/>
      <c r="Q108" s="25"/>
      <c r="R108" s="25"/>
    </row>
    <row r="109" spans="1:18" ht="16.2">
      <c r="A109" s="12">
        <v>107</v>
      </c>
      <c r="B109" s="12" t="s">
        <v>405</v>
      </c>
      <c r="C109" s="12" t="s">
        <v>1742</v>
      </c>
      <c r="D109" s="12" t="s">
        <v>370</v>
      </c>
      <c r="E109" s="8" t="s">
        <v>185</v>
      </c>
      <c r="F109" s="29"/>
      <c r="G109" s="35" t="s">
        <v>631</v>
      </c>
      <c r="H109" s="35" t="s">
        <v>631</v>
      </c>
      <c r="I109" s="35" t="s">
        <v>631</v>
      </c>
      <c r="J109" s="83">
        <v>4</v>
      </c>
      <c r="K109" s="83">
        <v>1</v>
      </c>
      <c r="L109" s="83">
        <v>6</v>
      </c>
      <c r="M109" s="32">
        <v>6</v>
      </c>
      <c r="N109" s="32">
        <v>16</v>
      </c>
      <c r="O109" s="32">
        <v>55</v>
      </c>
      <c r="P109" s="25"/>
      <c r="Q109" s="25"/>
      <c r="R109" s="25"/>
    </row>
    <row r="110" spans="1:18" ht="16.2">
      <c r="A110" s="12">
        <v>108</v>
      </c>
      <c r="B110" s="12" t="s">
        <v>246</v>
      </c>
      <c r="C110" s="12" t="s">
        <v>1685</v>
      </c>
      <c r="D110" s="12" t="s">
        <v>371</v>
      </c>
      <c r="E110" s="8" t="s">
        <v>185</v>
      </c>
      <c r="F110" s="29"/>
      <c r="G110" s="35" t="s">
        <v>631</v>
      </c>
      <c r="H110" s="35" t="s">
        <v>631</v>
      </c>
      <c r="I110" s="35" t="s">
        <v>631</v>
      </c>
      <c r="J110" s="83">
        <v>11</v>
      </c>
      <c r="K110" s="83">
        <v>2</v>
      </c>
      <c r="L110" s="83">
        <v>25</v>
      </c>
      <c r="M110" s="32">
        <v>14</v>
      </c>
      <c r="N110" s="32">
        <v>3</v>
      </c>
      <c r="O110" s="32">
        <v>292</v>
      </c>
      <c r="P110" s="25"/>
      <c r="Q110" s="25"/>
      <c r="R110" s="25"/>
    </row>
    <row r="111" spans="1:18" ht="16.2">
      <c r="A111" s="12">
        <v>109</v>
      </c>
      <c r="B111" s="12" t="s">
        <v>405</v>
      </c>
      <c r="C111" s="12" t="s">
        <v>1686</v>
      </c>
      <c r="D111" s="12" t="s">
        <v>372</v>
      </c>
      <c r="E111" s="8" t="s">
        <v>185</v>
      </c>
      <c r="F111" s="29"/>
      <c r="G111" s="35" t="s">
        <v>631</v>
      </c>
      <c r="H111" s="35" t="s">
        <v>631</v>
      </c>
      <c r="I111" s="35" t="s">
        <v>631</v>
      </c>
      <c r="J111" s="83">
        <v>7</v>
      </c>
      <c r="K111" s="83">
        <v>6</v>
      </c>
      <c r="L111" s="83">
        <v>3</v>
      </c>
      <c r="M111" s="32">
        <v>29</v>
      </c>
      <c r="N111" s="32">
        <v>39</v>
      </c>
      <c r="O111" s="32">
        <v>58</v>
      </c>
      <c r="P111" s="25"/>
      <c r="Q111" s="25"/>
      <c r="R111" s="25"/>
    </row>
    <row r="112" spans="1:18" ht="16.2">
      <c r="A112" s="12">
        <v>110</v>
      </c>
      <c r="B112" s="12" t="s">
        <v>246</v>
      </c>
      <c r="C112" s="12" t="s">
        <v>1568</v>
      </c>
      <c r="D112" s="12" t="s">
        <v>373</v>
      </c>
      <c r="E112" s="20" t="s">
        <v>402</v>
      </c>
      <c r="F112" s="29"/>
      <c r="G112" s="35" t="s">
        <v>631</v>
      </c>
      <c r="H112" s="35" t="s">
        <v>631</v>
      </c>
      <c r="I112" s="35" t="s">
        <v>631</v>
      </c>
      <c r="J112" s="83">
        <v>12</v>
      </c>
      <c r="K112" s="83">
        <v>5</v>
      </c>
      <c r="L112" s="83">
        <v>147</v>
      </c>
      <c r="M112" s="32">
        <v>17</v>
      </c>
      <c r="N112" s="32">
        <v>15</v>
      </c>
      <c r="O112" s="32">
        <v>356</v>
      </c>
      <c r="P112" s="25"/>
      <c r="Q112" s="25"/>
      <c r="R112" s="25"/>
    </row>
    <row r="113" spans="1:18" ht="16.2">
      <c r="A113" s="12">
        <v>111</v>
      </c>
      <c r="B113" s="12" t="s">
        <v>269</v>
      </c>
      <c r="C113" s="12" t="s">
        <v>1543</v>
      </c>
      <c r="D113" s="12" t="s">
        <v>374</v>
      </c>
      <c r="E113" s="20" t="s">
        <v>403</v>
      </c>
      <c r="F113" s="29"/>
      <c r="G113" s="35" t="s">
        <v>631</v>
      </c>
      <c r="H113" s="35" t="s">
        <v>631</v>
      </c>
      <c r="I113" s="35" t="s">
        <v>631</v>
      </c>
      <c r="J113" s="83">
        <v>1</v>
      </c>
      <c r="K113" s="83">
        <v>1</v>
      </c>
      <c r="L113" s="83">
        <v>2</v>
      </c>
      <c r="M113" s="32">
        <v>15</v>
      </c>
      <c r="N113" s="32">
        <v>37</v>
      </c>
      <c r="O113" s="32">
        <v>388</v>
      </c>
      <c r="P113" s="25"/>
      <c r="Q113" s="25"/>
      <c r="R113" s="25"/>
    </row>
    <row r="114" spans="1:18" ht="16.2">
      <c r="A114" s="12">
        <v>112</v>
      </c>
      <c r="B114" s="12" t="s">
        <v>246</v>
      </c>
      <c r="C114" s="12" t="s">
        <v>1570</v>
      </c>
      <c r="D114" s="12" t="s">
        <v>375</v>
      </c>
      <c r="E114" s="20" t="s">
        <v>403</v>
      </c>
      <c r="F114" s="29"/>
      <c r="G114" s="35" t="s">
        <v>631</v>
      </c>
      <c r="H114" s="35" t="s">
        <v>631</v>
      </c>
      <c r="I114" s="35" t="s">
        <v>631</v>
      </c>
      <c r="J114" s="83">
        <v>2</v>
      </c>
      <c r="K114" s="83">
        <v>2</v>
      </c>
      <c r="L114" s="83">
        <v>2</v>
      </c>
      <c r="M114" s="32">
        <v>11</v>
      </c>
      <c r="N114" s="32">
        <v>7</v>
      </c>
      <c r="O114" s="32">
        <v>191</v>
      </c>
      <c r="P114" s="25"/>
      <c r="Q114" s="25"/>
      <c r="R114" s="25"/>
    </row>
    <row r="115" spans="1:18" ht="16.2">
      <c r="A115" s="12">
        <v>113</v>
      </c>
      <c r="B115" s="12" t="s">
        <v>413</v>
      </c>
      <c r="C115" s="12" t="s">
        <v>1545</v>
      </c>
      <c r="D115" s="12" t="s">
        <v>376</v>
      </c>
      <c r="E115" s="20" t="s">
        <v>403</v>
      </c>
      <c r="F115" s="29"/>
      <c r="G115" s="35" t="s">
        <v>631</v>
      </c>
      <c r="H115" s="35" t="s">
        <v>631</v>
      </c>
      <c r="I115" s="35" t="s">
        <v>631</v>
      </c>
      <c r="J115" s="83">
        <v>2</v>
      </c>
      <c r="K115" s="83">
        <v>2</v>
      </c>
      <c r="L115" s="83">
        <v>1</v>
      </c>
      <c r="M115" s="32">
        <v>4</v>
      </c>
      <c r="N115" s="32">
        <v>4</v>
      </c>
      <c r="O115" s="32">
        <v>34</v>
      </c>
      <c r="P115" s="25"/>
      <c r="Q115" s="25"/>
      <c r="R115" s="25"/>
    </row>
    <row r="116" spans="1:18" ht="16.2">
      <c r="A116" s="12">
        <v>114</v>
      </c>
      <c r="B116" s="12" t="s">
        <v>269</v>
      </c>
      <c r="C116" s="12" t="s">
        <v>1549</v>
      </c>
      <c r="D116" s="12" t="s">
        <v>377</v>
      </c>
      <c r="E116" s="20" t="s">
        <v>402</v>
      </c>
      <c r="F116" s="29"/>
      <c r="G116" s="35" t="s">
        <v>631</v>
      </c>
      <c r="H116" s="35" t="s">
        <v>631</v>
      </c>
      <c r="I116" s="35" t="s">
        <v>631</v>
      </c>
      <c r="J116" s="83">
        <v>12</v>
      </c>
      <c r="K116" s="83">
        <v>3</v>
      </c>
      <c r="L116" s="83">
        <v>72</v>
      </c>
      <c r="M116" s="32">
        <v>13</v>
      </c>
      <c r="N116" s="32">
        <v>32</v>
      </c>
      <c r="O116" s="32">
        <v>295</v>
      </c>
      <c r="P116" s="25"/>
      <c r="Q116" s="25"/>
      <c r="R116" s="25"/>
    </row>
    <row r="117" spans="1:18" ht="16.2">
      <c r="A117" s="12">
        <v>115</v>
      </c>
      <c r="B117" s="12" t="s">
        <v>246</v>
      </c>
      <c r="C117" s="12" t="s">
        <v>1626</v>
      </c>
      <c r="D117" s="12" t="s">
        <v>378</v>
      </c>
      <c r="E117" s="20" t="s">
        <v>67</v>
      </c>
      <c r="F117" s="29"/>
      <c r="G117" s="35" t="s">
        <v>631</v>
      </c>
      <c r="H117" s="35" t="s">
        <v>631</v>
      </c>
      <c r="I117" s="35" t="s">
        <v>631</v>
      </c>
      <c r="J117" s="83">
        <v>7</v>
      </c>
      <c r="K117" s="83">
        <v>1</v>
      </c>
      <c r="L117" s="83">
        <v>18</v>
      </c>
      <c r="M117" s="32">
        <v>7</v>
      </c>
      <c r="N117" s="32">
        <v>7</v>
      </c>
      <c r="O117" s="32">
        <v>41</v>
      </c>
      <c r="P117" s="25"/>
      <c r="Q117" s="25"/>
      <c r="R117" s="25"/>
    </row>
    <row r="118" spans="1:18" ht="16.2">
      <c r="A118" s="12">
        <v>116</v>
      </c>
      <c r="B118" s="12" t="s">
        <v>246</v>
      </c>
      <c r="C118" s="12" t="s">
        <v>1615</v>
      </c>
      <c r="D118" s="12" t="s">
        <v>379</v>
      </c>
      <c r="E118" s="20" t="s">
        <v>67</v>
      </c>
      <c r="F118" s="29"/>
      <c r="G118" s="35" t="s">
        <v>631</v>
      </c>
      <c r="H118" s="35" t="s">
        <v>631</v>
      </c>
      <c r="I118" s="35" t="s">
        <v>631</v>
      </c>
      <c r="J118" s="83">
        <v>4</v>
      </c>
      <c r="K118" s="83">
        <v>4</v>
      </c>
      <c r="L118" s="83">
        <v>3</v>
      </c>
      <c r="M118" s="32">
        <v>13</v>
      </c>
      <c r="N118" s="32">
        <v>9</v>
      </c>
      <c r="O118" s="32">
        <v>7</v>
      </c>
      <c r="P118" s="25"/>
      <c r="Q118" s="25"/>
      <c r="R118" s="25"/>
    </row>
    <row r="119" spans="1:18" ht="16.2">
      <c r="A119" s="12">
        <v>117</v>
      </c>
      <c r="B119" s="12" t="s">
        <v>401</v>
      </c>
      <c r="C119" s="12" t="s">
        <v>1585</v>
      </c>
      <c r="D119" s="12" t="s">
        <v>380</v>
      </c>
      <c r="E119" s="20" t="s">
        <v>67</v>
      </c>
      <c r="F119" s="29"/>
      <c r="G119" s="35" t="s">
        <v>631</v>
      </c>
      <c r="H119" s="35" t="s">
        <v>631</v>
      </c>
      <c r="I119" s="35" t="s">
        <v>631</v>
      </c>
      <c r="J119" s="83">
        <v>6</v>
      </c>
      <c r="K119" s="83">
        <v>3</v>
      </c>
      <c r="L119" s="83">
        <v>22</v>
      </c>
      <c r="M119" s="32">
        <v>6</v>
      </c>
      <c r="N119" s="32">
        <v>11</v>
      </c>
      <c r="O119" s="32">
        <v>41</v>
      </c>
      <c r="P119" s="25"/>
      <c r="Q119" s="25"/>
      <c r="R119" s="25"/>
    </row>
    <row r="120" spans="1:18" ht="16.2">
      <c r="A120" s="12">
        <v>118</v>
      </c>
      <c r="B120" s="12" t="s">
        <v>246</v>
      </c>
      <c r="C120" s="12" t="s">
        <v>1576</v>
      </c>
      <c r="D120" s="12" t="s">
        <v>381</v>
      </c>
      <c r="E120" s="20" t="s">
        <v>410</v>
      </c>
      <c r="F120" s="29"/>
      <c r="G120" s="35" t="s">
        <v>631</v>
      </c>
      <c r="H120" s="35" t="s">
        <v>631</v>
      </c>
      <c r="I120" s="35" t="s">
        <v>631</v>
      </c>
      <c r="J120" s="83">
        <v>6</v>
      </c>
      <c r="K120" s="83">
        <v>7</v>
      </c>
      <c r="L120" s="83">
        <v>60</v>
      </c>
      <c r="M120" s="32">
        <v>6</v>
      </c>
      <c r="N120" s="32">
        <v>14</v>
      </c>
      <c r="O120" s="32">
        <v>74</v>
      </c>
      <c r="P120" s="25"/>
      <c r="Q120" s="25"/>
      <c r="R120" s="25"/>
    </row>
    <row r="121" spans="1:18" ht="16.2">
      <c r="A121" s="12">
        <v>119</v>
      </c>
      <c r="B121" s="12" t="s">
        <v>269</v>
      </c>
      <c r="C121" s="12" t="s">
        <v>1651</v>
      </c>
      <c r="D121" s="12" t="s">
        <v>382</v>
      </c>
      <c r="E121" s="8" t="s">
        <v>185</v>
      </c>
      <c r="F121" s="29"/>
      <c r="G121" s="35" t="s">
        <v>631</v>
      </c>
      <c r="H121" s="35" t="s">
        <v>631</v>
      </c>
      <c r="I121" s="35" t="s">
        <v>631</v>
      </c>
      <c r="J121" s="83">
        <v>2</v>
      </c>
      <c r="K121" s="35" t="s">
        <v>631</v>
      </c>
      <c r="L121" s="83">
        <v>7</v>
      </c>
      <c r="M121" s="32">
        <v>18</v>
      </c>
      <c r="N121" s="32">
        <v>1</v>
      </c>
      <c r="O121" s="32">
        <v>251</v>
      </c>
      <c r="P121" s="25"/>
      <c r="Q121" s="25"/>
      <c r="R121" s="25"/>
    </row>
    <row r="122" spans="1:18">
      <c r="A122" s="12"/>
      <c r="B122" s="29" t="s">
        <v>633</v>
      </c>
      <c r="C122" s="12" t="s">
        <v>1712</v>
      </c>
      <c r="D122" s="12" t="s">
        <v>777</v>
      </c>
      <c r="E122" s="8" t="s">
        <v>185</v>
      </c>
      <c r="F122" s="29"/>
      <c r="G122" s="35" t="s">
        <v>631</v>
      </c>
      <c r="H122" s="35" t="s">
        <v>631</v>
      </c>
      <c r="I122" s="35" t="s">
        <v>631</v>
      </c>
      <c r="J122" s="35" t="s">
        <v>631</v>
      </c>
      <c r="K122" s="35" t="s">
        <v>631</v>
      </c>
      <c r="L122" s="35" t="s">
        <v>631</v>
      </c>
      <c r="M122" s="35" t="s">
        <v>631</v>
      </c>
      <c r="N122" s="35" t="s">
        <v>631</v>
      </c>
      <c r="O122" s="35" t="s">
        <v>631</v>
      </c>
      <c r="P122" s="25"/>
      <c r="Q122" s="25"/>
      <c r="R122" s="25"/>
    </row>
    <row r="123" spans="1:18" ht="16.2">
      <c r="A123" s="12">
        <v>121</v>
      </c>
      <c r="B123" s="12" t="s">
        <v>269</v>
      </c>
      <c r="C123" s="12" t="s">
        <v>1669</v>
      </c>
      <c r="D123" s="12" t="s">
        <v>383</v>
      </c>
      <c r="E123" s="8" t="s">
        <v>185</v>
      </c>
      <c r="F123" s="29"/>
      <c r="G123" s="35" t="s">
        <v>631</v>
      </c>
      <c r="H123" s="35" t="s">
        <v>631</v>
      </c>
      <c r="I123" s="35" t="s">
        <v>631</v>
      </c>
      <c r="J123" s="35" t="s">
        <v>631</v>
      </c>
      <c r="K123" s="83">
        <v>1</v>
      </c>
      <c r="L123" s="35" t="s">
        <v>631</v>
      </c>
      <c r="M123" s="32">
        <v>3</v>
      </c>
      <c r="N123" s="32">
        <v>2</v>
      </c>
      <c r="O123" s="32">
        <v>1</v>
      </c>
      <c r="P123" s="25"/>
      <c r="Q123" s="25"/>
      <c r="R123" s="25"/>
    </row>
    <row r="124" spans="1:18" ht="16.2">
      <c r="A124" s="12">
        <v>122</v>
      </c>
      <c r="B124" s="12" t="s">
        <v>246</v>
      </c>
      <c r="C124" s="12" t="s">
        <v>1755</v>
      </c>
      <c r="D124" s="12" t="s">
        <v>384</v>
      </c>
      <c r="E124" s="8" t="s">
        <v>185</v>
      </c>
      <c r="F124" s="29"/>
      <c r="G124" s="35" t="s">
        <v>631</v>
      </c>
      <c r="H124" s="35" t="s">
        <v>631</v>
      </c>
      <c r="I124" s="35" t="s">
        <v>631</v>
      </c>
      <c r="J124" s="83">
        <v>3</v>
      </c>
      <c r="K124" s="35" t="s">
        <v>631</v>
      </c>
      <c r="L124" s="83">
        <v>48</v>
      </c>
      <c r="M124" s="32">
        <v>5</v>
      </c>
      <c r="N124" s="32">
        <v>1</v>
      </c>
      <c r="O124" s="32">
        <v>90</v>
      </c>
      <c r="P124" s="25"/>
      <c r="Q124" s="25"/>
      <c r="R124" s="25"/>
    </row>
    <row r="125" spans="1:18" ht="16.2">
      <c r="A125" s="12">
        <v>123</v>
      </c>
      <c r="B125" s="12" t="s">
        <v>42</v>
      </c>
      <c r="C125" s="12" t="s">
        <v>1722</v>
      </c>
      <c r="D125" s="12" t="s">
        <v>385</v>
      </c>
      <c r="E125" s="8" t="s">
        <v>185</v>
      </c>
      <c r="F125" s="29"/>
      <c r="G125" s="35" t="s">
        <v>631</v>
      </c>
      <c r="H125" s="35" t="s">
        <v>631</v>
      </c>
      <c r="I125" s="35" t="s">
        <v>631</v>
      </c>
      <c r="J125" s="83">
        <v>5</v>
      </c>
      <c r="K125" s="83">
        <v>6</v>
      </c>
      <c r="L125" s="83">
        <v>4</v>
      </c>
      <c r="M125" s="32">
        <v>8</v>
      </c>
      <c r="N125" s="32">
        <v>12</v>
      </c>
      <c r="O125" s="32">
        <v>125</v>
      </c>
      <c r="P125" s="25"/>
      <c r="Q125" s="25"/>
      <c r="R125" s="25"/>
    </row>
    <row r="126" spans="1:18" ht="16.2">
      <c r="A126" s="12">
        <v>124</v>
      </c>
      <c r="B126" s="12" t="s">
        <v>401</v>
      </c>
      <c r="C126" s="12" t="s">
        <v>1589</v>
      </c>
      <c r="D126" s="12" t="s">
        <v>205</v>
      </c>
      <c r="E126" s="20" t="s">
        <v>410</v>
      </c>
      <c r="F126" s="29"/>
      <c r="G126" s="35" t="s">
        <v>631</v>
      </c>
      <c r="H126" s="35" t="s">
        <v>631</v>
      </c>
      <c r="I126" s="35" t="s">
        <v>631</v>
      </c>
      <c r="J126" s="83">
        <v>10</v>
      </c>
      <c r="K126" s="83">
        <v>14</v>
      </c>
      <c r="L126" s="83">
        <v>51</v>
      </c>
      <c r="M126" s="32">
        <v>10</v>
      </c>
      <c r="N126" s="32">
        <v>17</v>
      </c>
      <c r="O126" s="32">
        <v>235</v>
      </c>
      <c r="P126" s="25"/>
      <c r="Q126" s="25"/>
      <c r="R126" s="25"/>
    </row>
    <row r="127" spans="1:18" ht="16.2">
      <c r="A127" s="12">
        <v>125</v>
      </c>
      <c r="B127" s="12" t="s">
        <v>407</v>
      </c>
      <c r="C127" s="12" t="s">
        <v>1659</v>
      </c>
      <c r="D127" s="12" t="s">
        <v>386</v>
      </c>
      <c r="E127" s="8" t="s">
        <v>185</v>
      </c>
      <c r="F127" s="29"/>
      <c r="G127" s="35" t="s">
        <v>631</v>
      </c>
      <c r="H127" s="35" t="s">
        <v>631</v>
      </c>
      <c r="I127" s="35" t="s">
        <v>631</v>
      </c>
      <c r="J127" s="83">
        <v>2</v>
      </c>
      <c r="K127" s="83">
        <v>2</v>
      </c>
      <c r="L127" s="83">
        <v>1</v>
      </c>
      <c r="M127" s="32">
        <v>5</v>
      </c>
      <c r="N127" s="32">
        <v>3</v>
      </c>
      <c r="O127" s="32">
        <v>10</v>
      </c>
      <c r="P127" s="25"/>
      <c r="Q127" s="25"/>
      <c r="R127" s="25"/>
    </row>
    <row r="128" spans="1:18" ht="16.2">
      <c r="A128" s="12">
        <v>126</v>
      </c>
      <c r="B128" s="12" t="s">
        <v>405</v>
      </c>
      <c r="C128" s="12" t="s">
        <v>1696</v>
      </c>
      <c r="D128" s="12" t="s">
        <v>387</v>
      </c>
      <c r="E128" s="8" t="s">
        <v>185</v>
      </c>
      <c r="F128" s="29"/>
      <c r="G128" s="35" t="s">
        <v>631</v>
      </c>
      <c r="H128" s="35" t="s">
        <v>631</v>
      </c>
      <c r="I128" s="35" t="s">
        <v>631</v>
      </c>
      <c r="J128" s="83">
        <v>2</v>
      </c>
      <c r="K128" s="35" t="s">
        <v>631</v>
      </c>
      <c r="L128" s="83">
        <v>2</v>
      </c>
      <c r="M128" s="32">
        <v>6</v>
      </c>
      <c r="N128" s="35" t="s">
        <v>631</v>
      </c>
      <c r="O128" s="32">
        <v>15</v>
      </c>
      <c r="P128" s="25"/>
      <c r="Q128" s="25"/>
      <c r="R128" s="25"/>
    </row>
    <row r="129" spans="1:18" ht="16.2">
      <c r="A129" s="12">
        <v>127</v>
      </c>
      <c r="B129" s="12" t="s">
        <v>246</v>
      </c>
      <c r="C129" s="12" t="s">
        <v>1748</v>
      </c>
      <c r="D129" s="12" t="s">
        <v>388</v>
      </c>
      <c r="E129" s="20" t="s">
        <v>973</v>
      </c>
      <c r="F129" s="29" t="s">
        <v>1410</v>
      </c>
      <c r="G129" s="35" t="s">
        <v>631</v>
      </c>
      <c r="H129" s="35" t="s">
        <v>631</v>
      </c>
      <c r="I129" s="35" t="s">
        <v>631</v>
      </c>
      <c r="J129" s="83">
        <v>6</v>
      </c>
      <c r="K129" s="83">
        <v>11</v>
      </c>
      <c r="L129" s="83">
        <v>25</v>
      </c>
      <c r="M129" s="32">
        <v>6</v>
      </c>
      <c r="N129" s="32">
        <v>13</v>
      </c>
      <c r="O129" s="32">
        <v>47</v>
      </c>
      <c r="P129" s="25"/>
      <c r="Q129" s="25"/>
      <c r="R129" s="25"/>
    </row>
    <row r="130" spans="1:18" ht="16.2">
      <c r="A130" s="12">
        <v>128</v>
      </c>
      <c r="B130" s="12" t="s">
        <v>246</v>
      </c>
      <c r="C130" s="12" t="s">
        <v>1595</v>
      </c>
      <c r="D130" s="12" t="s">
        <v>389</v>
      </c>
      <c r="E130" s="20" t="s">
        <v>403</v>
      </c>
      <c r="F130" s="29"/>
      <c r="G130" s="35" t="s">
        <v>631</v>
      </c>
      <c r="H130" s="35" t="s">
        <v>631</v>
      </c>
      <c r="I130" s="35" t="s">
        <v>631</v>
      </c>
      <c r="J130" s="83">
        <v>5</v>
      </c>
      <c r="K130" s="83">
        <v>5</v>
      </c>
      <c r="L130" s="83">
        <v>17</v>
      </c>
      <c r="M130" s="32">
        <v>6</v>
      </c>
      <c r="N130" s="32">
        <v>11</v>
      </c>
      <c r="O130" s="32">
        <v>81</v>
      </c>
      <c r="P130" s="25"/>
      <c r="Q130" s="25"/>
      <c r="R130" s="25"/>
    </row>
    <row r="131" spans="1:18" ht="16.2">
      <c r="A131" s="12">
        <v>129</v>
      </c>
      <c r="B131" s="12" t="s">
        <v>246</v>
      </c>
      <c r="C131" s="12" t="s">
        <v>1611</v>
      </c>
      <c r="D131" s="12" t="s">
        <v>390</v>
      </c>
      <c r="E131" s="20" t="s">
        <v>67</v>
      </c>
      <c r="F131" s="29"/>
      <c r="G131" s="35" t="s">
        <v>631</v>
      </c>
      <c r="H131" s="35" t="s">
        <v>631</v>
      </c>
      <c r="I131" s="35" t="s">
        <v>631</v>
      </c>
      <c r="J131" s="83">
        <v>9</v>
      </c>
      <c r="K131" s="35" t="s">
        <v>631</v>
      </c>
      <c r="L131" s="83">
        <v>114</v>
      </c>
      <c r="M131" s="32">
        <v>18</v>
      </c>
      <c r="N131" s="32">
        <v>5</v>
      </c>
      <c r="O131" s="32">
        <v>412</v>
      </c>
      <c r="P131" s="25"/>
      <c r="Q131" s="25"/>
      <c r="R131" s="25"/>
    </row>
    <row r="132" spans="1:18" ht="16.2">
      <c r="A132" s="12">
        <v>130</v>
      </c>
      <c r="B132" s="12" t="s">
        <v>409</v>
      </c>
      <c r="C132" s="12" t="s">
        <v>1588</v>
      </c>
      <c r="D132" s="12" t="s">
        <v>391</v>
      </c>
      <c r="E132" s="20" t="s">
        <v>67</v>
      </c>
      <c r="F132" s="29"/>
      <c r="G132" s="35" t="s">
        <v>631</v>
      </c>
      <c r="H132" s="35" t="s">
        <v>631</v>
      </c>
      <c r="I132" s="35" t="s">
        <v>631</v>
      </c>
      <c r="J132" s="83">
        <v>5</v>
      </c>
      <c r="K132" s="83">
        <v>1</v>
      </c>
      <c r="L132" s="83">
        <v>75</v>
      </c>
      <c r="M132" s="32">
        <v>6</v>
      </c>
      <c r="N132" s="32">
        <v>1</v>
      </c>
      <c r="O132" s="32">
        <v>123</v>
      </c>
      <c r="P132" s="25"/>
      <c r="Q132" s="25"/>
      <c r="R132" s="25"/>
    </row>
    <row r="133" spans="1:18" ht="16.2">
      <c r="A133" s="12">
        <v>131</v>
      </c>
      <c r="B133" s="12" t="s">
        <v>246</v>
      </c>
      <c r="C133" s="12" t="s">
        <v>1598</v>
      </c>
      <c r="D133" s="12" t="s">
        <v>392</v>
      </c>
      <c r="E133" s="20" t="s">
        <v>67</v>
      </c>
      <c r="F133" s="29"/>
      <c r="G133" s="35" t="s">
        <v>631</v>
      </c>
      <c r="H133" s="35" t="s">
        <v>631</v>
      </c>
      <c r="I133" s="35" t="s">
        <v>631</v>
      </c>
      <c r="J133" s="83">
        <v>7</v>
      </c>
      <c r="K133" s="83">
        <v>8</v>
      </c>
      <c r="L133" s="83">
        <v>107</v>
      </c>
      <c r="M133" s="32">
        <v>8</v>
      </c>
      <c r="N133" s="32">
        <v>12</v>
      </c>
      <c r="O133" s="32">
        <v>107</v>
      </c>
      <c r="P133" s="25"/>
      <c r="Q133" s="25"/>
      <c r="R133" s="25"/>
    </row>
    <row r="134" spans="1:18" ht="16.2">
      <c r="A134" s="12">
        <v>132</v>
      </c>
      <c r="B134" s="12" t="s">
        <v>401</v>
      </c>
      <c r="C134" s="12" t="s">
        <v>1592</v>
      </c>
      <c r="D134" s="12" t="s">
        <v>394</v>
      </c>
      <c r="E134" s="20" t="s">
        <v>403</v>
      </c>
      <c r="F134" s="29"/>
      <c r="G134" s="35" t="s">
        <v>631</v>
      </c>
      <c r="H134" s="35" t="s">
        <v>631</v>
      </c>
      <c r="I134" s="35" t="s">
        <v>631</v>
      </c>
      <c r="J134" s="83">
        <v>13</v>
      </c>
      <c r="K134" s="83">
        <v>11</v>
      </c>
      <c r="L134" s="83">
        <v>11</v>
      </c>
      <c r="M134" s="32">
        <v>14</v>
      </c>
      <c r="N134" s="32">
        <v>14</v>
      </c>
      <c r="O134" s="32">
        <v>305</v>
      </c>
      <c r="P134" s="25"/>
      <c r="Q134" s="25"/>
      <c r="R134" s="25"/>
    </row>
    <row r="135" spans="1:18" ht="16.2">
      <c r="A135" s="12">
        <v>133</v>
      </c>
      <c r="B135" s="12" t="s">
        <v>405</v>
      </c>
      <c r="C135" s="12" t="s">
        <v>1637</v>
      </c>
      <c r="D135" s="12" t="s">
        <v>395</v>
      </c>
      <c r="E135" s="20" t="s">
        <v>403</v>
      </c>
      <c r="F135" s="29"/>
      <c r="G135" s="35" t="s">
        <v>631</v>
      </c>
      <c r="H135" s="35" t="s">
        <v>631</v>
      </c>
      <c r="I135" s="35" t="s">
        <v>631</v>
      </c>
      <c r="J135" s="83">
        <v>1</v>
      </c>
      <c r="K135" s="83">
        <v>3</v>
      </c>
      <c r="L135" s="35" t="s">
        <v>631</v>
      </c>
      <c r="M135" s="32">
        <v>13</v>
      </c>
      <c r="N135" s="32">
        <v>18</v>
      </c>
      <c r="O135" s="32">
        <v>228</v>
      </c>
      <c r="P135" s="25"/>
      <c r="Q135" s="25"/>
      <c r="R135" s="25"/>
    </row>
    <row r="136" spans="1:18" ht="16.2">
      <c r="A136" s="12">
        <v>134</v>
      </c>
      <c r="B136" s="12" t="s">
        <v>246</v>
      </c>
      <c r="C136" s="12" t="s">
        <v>1633</v>
      </c>
      <c r="D136" s="12" t="s">
        <v>396</v>
      </c>
      <c r="E136" s="20" t="s">
        <v>67</v>
      </c>
      <c r="F136" s="29"/>
      <c r="G136" s="35" t="s">
        <v>631</v>
      </c>
      <c r="H136" s="35" t="s">
        <v>631</v>
      </c>
      <c r="I136" s="35" t="s">
        <v>631</v>
      </c>
      <c r="J136" s="83">
        <v>16</v>
      </c>
      <c r="K136" s="83">
        <v>23</v>
      </c>
      <c r="L136" s="83">
        <v>90</v>
      </c>
      <c r="M136" s="32">
        <v>17</v>
      </c>
      <c r="N136" s="32">
        <v>29</v>
      </c>
      <c r="O136" s="32">
        <v>350</v>
      </c>
      <c r="P136" s="25"/>
      <c r="Q136" s="25"/>
      <c r="R136" s="25"/>
    </row>
    <row r="137" spans="1:18" ht="16.2">
      <c r="A137" s="12">
        <v>135</v>
      </c>
      <c r="B137" s="12" t="s">
        <v>246</v>
      </c>
      <c r="C137" s="12" t="s">
        <v>1711</v>
      </c>
      <c r="D137" s="12" t="s">
        <v>397</v>
      </c>
      <c r="E137" s="8" t="s">
        <v>185</v>
      </c>
      <c r="F137" s="29"/>
      <c r="G137" s="35" t="s">
        <v>631</v>
      </c>
      <c r="H137" s="35" t="s">
        <v>631</v>
      </c>
      <c r="I137" s="35" t="s">
        <v>631</v>
      </c>
      <c r="J137" s="83">
        <v>10</v>
      </c>
      <c r="K137" s="83">
        <v>7</v>
      </c>
      <c r="L137" s="83">
        <v>174</v>
      </c>
      <c r="M137" s="32">
        <v>14</v>
      </c>
      <c r="N137" s="32">
        <v>23</v>
      </c>
      <c r="O137" s="32">
        <v>218</v>
      </c>
      <c r="P137" s="25"/>
      <c r="Q137" s="25"/>
      <c r="R137" s="25"/>
    </row>
    <row r="138" spans="1:18" ht="16.2">
      <c r="A138" s="12">
        <v>136</v>
      </c>
      <c r="B138" s="12" t="s">
        <v>246</v>
      </c>
      <c r="C138" s="12" t="s">
        <v>1612</v>
      </c>
      <c r="D138" s="12" t="s">
        <v>398</v>
      </c>
      <c r="E138" s="20" t="s">
        <v>403</v>
      </c>
      <c r="F138" s="29"/>
      <c r="G138" s="35" t="s">
        <v>631</v>
      </c>
      <c r="H138" s="35" t="s">
        <v>631</v>
      </c>
      <c r="I138" s="35" t="s">
        <v>631</v>
      </c>
      <c r="J138" s="83">
        <v>1</v>
      </c>
      <c r="K138" s="83">
        <v>1</v>
      </c>
      <c r="L138" s="83">
        <v>4</v>
      </c>
      <c r="M138" s="32">
        <v>6</v>
      </c>
      <c r="N138" s="32">
        <v>9</v>
      </c>
      <c r="O138" s="32">
        <v>45</v>
      </c>
      <c r="P138" s="25"/>
      <c r="Q138" s="25"/>
      <c r="R138" s="25"/>
    </row>
    <row r="139" spans="1:18" ht="16.2">
      <c r="A139" s="12">
        <v>137</v>
      </c>
      <c r="B139" s="12" t="s">
        <v>405</v>
      </c>
      <c r="C139" s="12" t="s">
        <v>1596</v>
      </c>
      <c r="D139" s="12" t="s">
        <v>399</v>
      </c>
      <c r="E139" s="20" t="s">
        <v>402</v>
      </c>
      <c r="F139" s="29"/>
      <c r="G139" s="35" t="s">
        <v>631</v>
      </c>
      <c r="H139" s="35" t="s">
        <v>631</v>
      </c>
      <c r="I139" s="35" t="s">
        <v>631</v>
      </c>
      <c r="J139" s="83">
        <v>5</v>
      </c>
      <c r="K139" s="83">
        <v>3</v>
      </c>
      <c r="L139" s="83">
        <v>10</v>
      </c>
      <c r="M139" s="32">
        <v>7</v>
      </c>
      <c r="N139" s="32">
        <v>16</v>
      </c>
      <c r="O139" s="32">
        <v>92</v>
      </c>
      <c r="P139" s="25"/>
      <c r="Q139" s="25"/>
      <c r="R139" s="25"/>
    </row>
    <row r="140" spans="1:18" ht="16.2">
      <c r="A140" s="12">
        <v>138</v>
      </c>
      <c r="B140" s="12" t="s">
        <v>246</v>
      </c>
      <c r="C140" s="12" t="s">
        <v>1582</v>
      </c>
      <c r="D140" s="12" t="s">
        <v>400</v>
      </c>
      <c r="E140" s="20" t="s">
        <v>410</v>
      </c>
      <c r="F140" s="29"/>
      <c r="G140" s="35" t="s">
        <v>631</v>
      </c>
      <c r="H140" s="35" t="s">
        <v>631</v>
      </c>
      <c r="I140" s="35" t="s">
        <v>631</v>
      </c>
      <c r="J140" s="83">
        <v>4</v>
      </c>
      <c r="K140" s="83">
        <v>4</v>
      </c>
      <c r="L140" s="83">
        <v>21</v>
      </c>
      <c r="M140" s="32">
        <v>23</v>
      </c>
      <c r="N140" s="32">
        <v>23</v>
      </c>
      <c r="O140" s="32">
        <v>199</v>
      </c>
      <c r="P140" s="25"/>
      <c r="Q140" s="25"/>
      <c r="R140" s="25"/>
    </row>
    <row r="141" spans="1:18">
      <c r="A141" s="12">
        <v>139</v>
      </c>
      <c r="B141" s="29" t="s">
        <v>635</v>
      </c>
      <c r="C141" s="12" t="s">
        <v>1642</v>
      </c>
      <c r="D141" s="12" t="s">
        <v>734</v>
      </c>
      <c r="E141" s="8" t="s">
        <v>675</v>
      </c>
      <c r="F141" s="29"/>
      <c r="G141" s="35" t="s">
        <v>631</v>
      </c>
      <c r="H141" s="35" t="s">
        <v>631</v>
      </c>
      <c r="I141" s="35" t="s">
        <v>631</v>
      </c>
      <c r="J141" s="35" t="s">
        <v>631</v>
      </c>
      <c r="K141" s="35" t="s">
        <v>631</v>
      </c>
      <c r="L141" s="35" t="s">
        <v>631</v>
      </c>
      <c r="M141" s="35" t="s">
        <v>631</v>
      </c>
      <c r="N141" s="35" t="s">
        <v>631</v>
      </c>
      <c r="O141" s="35" t="s">
        <v>631</v>
      </c>
      <c r="P141" s="25"/>
      <c r="Q141" s="25"/>
      <c r="R141" s="25"/>
    </row>
    <row r="142" spans="1:18">
      <c r="A142" s="12">
        <v>140</v>
      </c>
      <c r="B142" s="29" t="s">
        <v>635</v>
      </c>
      <c r="C142" s="12" t="s">
        <v>1641</v>
      </c>
      <c r="D142" s="12" t="s">
        <v>733</v>
      </c>
      <c r="E142" s="8" t="s">
        <v>675</v>
      </c>
      <c r="F142" s="29"/>
      <c r="G142" s="35" t="s">
        <v>631</v>
      </c>
      <c r="H142" s="35" t="s">
        <v>631</v>
      </c>
      <c r="I142" s="35" t="s">
        <v>631</v>
      </c>
      <c r="J142" s="35" t="s">
        <v>631</v>
      </c>
      <c r="K142" s="35" t="s">
        <v>631</v>
      </c>
      <c r="L142" s="35" t="s">
        <v>631</v>
      </c>
      <c r="M142" s="35" t="s">
        <v>631</v>
      </c>
      <c r="N142" s="35" t="s">
        <v>631</v>
      </c>
      <c r="O142" s="35" t="s">
        <v>631</v>
      </c>
      <c r="P142" s="25"/>
      <c r="Q142" s="25"/>
      <c r="R142" s="25"/>
    </row>
    <row r="143" spans="1:18">
      <c r="A143" s="12">
        <v>141</v>
      </c>
      <c r="B143" s="29" t="s">
        <v>635</v>
      </c>
      <c r="C143" s="12" t="s">
        <v>1643</v>
      </c>
      <c r="D143" s="12" t="s">
        <v>735</v>
      </c>
      <c r="E143" s="8" t="s">
        <v>675</v>
      </c>
      <c r="F143" s="29"/>
      <c r="G143" s="35" t="s">
        <v>631</v>
      </c>
      <c r="H143" s="35" t="s">
        <v>631</v>
      </c>
      <c r="I143" s="35" t="s">
        <v>631</v>
      </c>
      <c r="J143" s="35" t="s">
        <v>631</v>
      </c>
      <c r="K143" s="35" t="s">
        <v>631</v>
      </c>
      <c r="L143" s="35" t="s">
        <v>631</v>
      </c>
      <c r="M143" s="35" t="s">
        <v>631</v>
      </c>
      <c r="N143" s="35" t="s">
        <v>631</v>
      </c>
      <c r="O143" s="35" t="s">
        <v>631</v>
      </c>
      <c r="P143" s="25"/>
      <c r="Q143" s="25"/>
      <c r="R143" s="25"/>
    </row>
    <row r="144" spans="1:18">
      <c r="A144" s="12">
        <v>142</v>
      </c>
      <c r="B144" s="29" t="s">
        <v>732</v>
      </c>
      <c r="C144" s="12" t="s">
        <v>1664</v>
      </c>
      <c r="D144" s="12" t="s">
        <v>751</v>
      </c>
      <c r="E144" s="8" t="s">
        <v>675</v>
      </c>
      <c r="F144" s="29"/>
      <c r="G144" s="35" t="s">
        <v>631</v>
      </c>
      <c r="H144" s="35" t="s">
        <v>631</v>
      </c>
      <c r="I144" s="35" t="s">
        <v>631</v>
      </c>
      <c r="J144" s="35" t="s">
        <v>631</v>
      </c>
      <c r="K144" s="35" t="s">
        <v>631</v>
      </c>
      <c r="L144" s="35" t="s">
        <v>631</v>
      </c>
      <c r="M144" s="35" t="s">
        <v>631</v>
      </c>
      <c r="N144" s="35" t="s">
        <v>631</v>
      </c>
      <c r="O144" s="35" t="s">
        <v>631</v>
      </c>
      <c r="P144" s="25"/>
      <c r="Q144" s="25"/>
      <c r="R144" s="25"/>
    </row>
    <row r="145" spans="1:18">
      <c r="A145" s="12">
        <v>143</v>
      </c>
      <c r="B145" s="29" t="s">
        <v>633</v>
      </c>
      <c r="C145" s="12" t="s">
        <v>1682</v>
      </c>
      <c r="D145" s="12" t="s">
        <v>764</v>
      </c>
      <c r="E145" s="8" t="s">
        <v>675</v>
      </c>
      <c r="F145" s="29"/>
      <c r="G145" s="35" t="s">
        <v>631</v>
      </c>
      <c r="H145" s="35" t="s">
        <v>631</v>
      </c>
      <c r="I145" s="35" t="s">
        <v>631</v>
      </c>
      <c r="J145" s="35" t="s">
        <v>631</v>
      </c>
      <c r="K145" s="35" t="s">
        <v>631</v>
      </c>
      <c r="L145" s="35" t="s">
        <v>631</v>
      </c>
      <c r="M145" s="35" t="s">
        <v>631</v>
      </c>
      <c r="N145" s="35" t="s">
        <v>631</v>
      </c>
      <c r="O145" s="35" t="s">
        <v>631</v>
      </c>
      <c r="P145" s="25"/>
      <c r="Q145" s="25"/>
      <c r="R145" s="25"/>
    </row>
    <row r="146" spans="1:18">
      <c r="A146" s="12">
        <v>144</v>
      </c>
      <c r="B146" s="29" t="s">
        <v>633</v>
      </c>
      <c r="C146" s="12" t="s">
        <v>1736</v>
      </c>
      <c r="D146" s="12" t="s">
        <v>799</v>
      </c>
      <c r="E146" s="8" t="s">
        <v>675</v>
      </c>
      <c r="F146" s="29"/>
      <c r="G146" s="35" t="s">
        <v>631</v>
      </c>
      <c r="H146" s="35" t="s">
        <v>631</v>
      </c>
      <c r="I146" s="35" t="s">
        <v>631</v>
      </c>
      <c r="J146" s="35" t="s">
        <v>631</v>
      </c>
      <c r="K146" s="35" t="s">
        <v>631</v>
      </c>
      <c r="L146" s="35" t="s">
        <v>631</v>
      </c>
      <c r="M146" s="35" t="s">
        <v>631</v>
      </c>
      <c r="N146" s="35" t="s">
        <v>631</v>
      </c>
      <c r="O146" s="35" t="s">
        <v>631</v>
      </c>
      <c r="P146" s="25"/>
      <c r="Q146" s="25"/>
      <c r="R146" s="25"/>
    </row>
    <row r="147" spans="1:18" ht="16.2">
      <c r="A147" s="12">
        <v>145</v>
      </c>
      <c r="B147" s="29" t="s">
        <v>633</v>
      </c>
      <c r="C147" s="12" t="s">
        <v>1627</v>
      </c>
      <c r="D147" s="12" t="s">
        <v>785</v>
      </c>
      <c r="E147" s="29" t="s">
        <v>812</v>
      </c>
      <c r="F147" s="29"/>
      <c r="G147" s="35" t="s">
        <v>631</v>
      </c>
      <c r="H147" s="35" t="s">
        <v>631</v>
      </c>
      <c r="I147" s="35" t="s">
        <v>631</v>
      </c>
      <c r="J147" s="35" t="s">
        <v>631</v>
      </c>
      <c r="K147" s="35" t="s">
        <v>631</v>
      </c>
      <c r="L147" s="35" t="s">
        <v>631</v>
      </c>
      <c r="M147" s="32">
        <v>2</v>
      </c>
      <c r="N147" s="32">
        <v>2</v>
      </c>
      <c r="O147" s="32">
        <v>1</v>
      </c>
      <c r="P147" s="25"/>
      <c r="Q147" s="25"/>
      <c r="R147" s="25"/>
    </row>
    <row r="148" spans="1:18" ht="16.2">
      <c r="A148" s="12">
        <v>146</v>
      </c>
      <c r="B148" s="29" t="s">
        <v>732</v>
      </c>
      <c r="C148" s="12" t="s">
        <v>1657</v>
      </c>
      <c r="D148" s="12" t="s">
        <v>747</v>
      </c>
      <c r="E148" s="8" t="s">
        <v>675</v>
      </c>
      <c r="F148" s="29"/>
      <c r="G148" s="35" t="s">
        <v>631</v>
      </c>
      <c r="H148" s="35" t="s">
        <v>631</v>
      </c>
      <c r="I148" s="35" t="s">
        <v>631</v>
      </c>
      <c r="J148" s="35" t="s">
        <v>631</v>
      </c>
      <c r="K148" s="35" t="s">
        <v>631</v>
      </c>
      <c r="L148" s="35" t="s">
        <v>631</v>
      </c>
      <c r="M148" s="32">
        <v>2</v>
      </c>
      <c r="N148" s="32">
        <v>2</v>
      </c>
      <c r="O148" s="35">
        <v>1</v>
      </c>
      <c r="P148" s="25"/>
      <c r="Q148" s="25"/>
      <c r="R148" s="25"/>
    </row>
    <row r="149" spans="1:18" ht="16.2">
      <c r="A149" s="12">
        <v>147</v>
      </c>
      <c r="B149" s="29" t="s">
        <v>633</v>
      </c>
      <c r="C149" s="12" t="s">
        <v>1729</v>
      </c>
      <c r="D149" s="12" t="s">
        <v>793</v>
      </c>
      <c r="E149" s="8" t="s">
        <v>675</v>
      </c>
      <c r="F149" s="29"/>
      <c r="G149" s="35" t="s">
        <v>631</v>
      </c>
      <c r="H149" s="35" t="s">
        <v>631</v>
      </c>
      <c r="I149" s="35" t="s">
        <v>631</v>
      </c>
      <c r="J149" s="35" t="s">
        <v>631</v>
      </c>
      <c r="K149" s="35" t="s">
        <v>631</v>
      </c>
      <c r="L149" s="35" t="s">
        <v>631</v>
      </c>
      <c r="M149" s="32">
        <v>1</v>
      </c>
      <c r="N149" s="32">
        <v>1</v>
      </c>
      <c r="O149" s="35" t="s">
        <v>631</v>
      </c>
      <c r="P149" s="25"/>
      <c r="Q149" s="25"/>
      <c r="R149" s="25"/>
    </row>
    <row r="150" spans="1:18" ht="16.2">
      <c r="A150" s="12">
        <v>148</v>
      </c>
      <c r="B150" s="29" t="s">
        <v>633</v>
      </c>
      <c r="C150" s="12" t="s">
        <v>1743</v>
      </c>
      <c r="D150" s="12" t="s">
        <v>803</v>
      </c>
      <c r="E150" s="8" t="s">
        <v>675</v>
      </c>
      <c r="F150" s="29"/>
      <c r="G150" s="35" t="s">
        <v>631</v>
      </c>
      <c r="H150" s="35" t="s">
        <v>631</v>
      </c>
      <c r="I150" s="35" t="s">
        <v>631</v>
      </c>
      <c r="J150" s="35" t="s">
        <v>631</v>
      </c>
      <c r="K150" s="35" t="s">
        <v>631</v>
      </c>
      <c r="L150" s="35" t="s">
        <v>631</v>
      </c>
      <c r="M150" s="32">
        <v>1</v>
      </c>
      <c r="N150" s="32">
        <v>1</v>
      </c>
      <c r="O150" s="35" t="s">
        <v>631</v>
      </c>
      <c r="P150" s="25"/>
      <c r="Q150" s="25"/>
      <c r="R150" s="25"/>
    </row>
    <row r="151" spans="1:18" ht="16.2">
      <c r="A151" s="12">
        <v>149</v>
      </c>
      <c r="B151" s="29" t="s">
        <v>633</v>
      </c>
      <c r="C151" s="12" t="s">
        <v>1731</v>
      </c>
      <c r="D151" s="12" t="s">
        <v>795</v>
      </c>
      <c r="E151" s="8" t="s">
        <v>675</v>
      </c>
      <c r="F151" s="29"/>
      <c r="G151" s="35" t="s">
        <v>631</v>
      </c>
      <c r="H151" s="35" t="s">
        <v>631</v>
      </c>
      <c r="I151" s="35" t="s">
        <v>631</v>
      </c>
      <c r="J151" s="35" t="s">
        <v>631</v>
      </c>
      <c r="K151" s="35" t="s">
        <v>631</v>
      </c>
      <c r="L151" s="35" t="s">
        <v>631</v>
      </c>
      <c r="M151" s="32">
        <v>1</v>
      </c>
      <c r="N151" s="32">
        <v>1</v>
      </c>
      <c r="O151" s="35" t="s">
        <v>631</v>
      </c>
      <c r="P151" s="25"/>
      <c r="Q151" s="25"/>
      <c r="R151" s="25"/>
    </row>
    <row r="152" spans="1:18" ht="16.2">
      <c r="A152" s="12">
        <v>150</v>
      </c>
      <c r="B152" s="29" t="s">
        <v>633</v>
      </c>
      <c r="C152" s="12" t="s">
        <v>1697</v>
      </c>
      <c r="D152" s="12" t="s">
        <v>769</v>
      </c>
      <c r="E152" s="8" t="s">
        <v>675</v>
      </c>
      <c r="F152" s="29"/>
      <c r="G152" s="35" t="s">
        <v>631</v>
      </c>
      <c r="H152" s="35" t="s">
        <v>631</v>
      </c>
      <c r="I152" s="35" t="s">
        <v>631</v>
      </c>
      <c r="J152" s="35" t="s">
        <v>631</v>
      </c>
      <c r="K152" s="35" t="s">
        <v>631</v>
      </c>
      <c r="L152" s="35" t="s">
        <v>631</v>
      </c>
      <c r="M152" s="32">
        <v>1</v>
      </c>
      <c r="N152" s="32">
        <v>1</v>
      </c>
      <c r="O152" s="35" t="s">
        <v>631</v>
      </c>
      <c r="P152" s="25"/>
      <c r="Q152" s="25"/>
      <c r="R152" s="25"/>
    </row>
    <row r="153" spans="1:18" ht="16.2">
      <c r="A153" s="12">
        <v>151</v>
      </c>
      <c r="B153" s="29" t="s">
        <v>633</v>
      </c>
      <c r="C153" s="12" t="s">
        <v>1681</v>
      </c>
      <c r="D153" s="12" t="s">
        <v>762</v>
      </c>
      <c r="E153" s="8" t="s">
        <v>675</v>
      </c>
      <c r="F153" s="29"/>
      <c r="G153" s="35" t="s">
        <v>631</v>
      </c>
      <c r="H153" s="35" t="s">
        <v>631</v>
      </c>
      <c r="I153" s="35" t="s">
        <v>631</v>
      </c>
      <c r="J153" s="35" t="s">
        <v>631</v>
      </c>
      <c r="K153" s="35" t="s">
        <v>631</v>
      </c>
      <c r="L153" s="35" t="s">
        <v>631</v>
      </c>
      <c r="M153" s="32">
        <v>1</v>
      </c>
      <c r="N153" s="32">
        <v>1</v>
      </c>
      <c r="O153" s="35" t="s">
        <v>631</v>
      </c>
      <c r="P153" s="25"/>
      <c r="Q153" s="25"/>
      <c r="R153" s="25"/>
    </row>
    <row r="154" spans="1:18" ht="16.2">
      <c r="A154" s="12">
        <v>152</v>
      </c>
      <c r="B154" s="29" t="s">
        <v>633</v>
      </c>
      <c r="C154" s="12" t="s">
        <v>1671</v>
      </c>
      <c r="D154" s="12" t="s">
        <v>756</v>
      </c>
      <c r="E154" s="8" t="s">
        <v>675</v>
      </c>
      <c r="F154" s="29"/>
      <c r="G154" s="35" t="s">
        <v>631</v>
      </c>
      <c r="H154" s="35" t="s">
        <v>631</v>
      </c>
      <c r="I154" s="35" t="s">
        <v>631</v>
      </c>
      <c r="J154" s="35" t="s">
        <v>631</v>
      </c>
      <c r="K154" s="35" t="s">
        <v>631</v>
      </c>
      <c r="L154" s="35" t="s">
        <v>631</v>
      </c>
      <c r="M154" s="32">
        <v>35</v>
      </c>
      <c r="N154" s="32">
        <v>2</v>
      </c>
      <c r="O154" s="32">
        <v>838</v>
      </c>
      <c r="P154" s="25"/>
      <c r="Q154" s="25"/>
      <c r="R154" s="25"/>
    </row>
    <row r="155" spans="1:18" ht="16.2">
      <c r="A155" s="12">
        <v>153</v>
      </c>
      <c r="B155" s="29" t="s">
        <v>633</v>
      </c>
      <c r="C155" s="12" t="s">
        <v>1753</v>
      </c>
      <c r="D155" s="12" t="s">
        <v>808</v>
      </c>
      <c r="E155" s="8" t="s">
        <v>675</v>
      </c>
      <c r="F155" s="29"/>
      <c r="G155" s="35" t="s">
        <v>631</v>
      </c>
      <c r="H155" s="35" t="s">
        <v>631</v>
      </c>
      <c r="I155" s="35" t="s">
        <v>631</v>
      </c>
      <c r="J155" s="35" t="s">
        <v>631</v>
      </c>
      <c r="K155" s="35" t="s">
        <v>631</v>
      </c>
      <c r="L155" s="35" t="s">
        <v>631</v>
      </c>
      <c r="M155" s="32">
        <v>6</v>
      </c>
      <c r="N155" s="32">
        <v>15</v>
      </c>
      <c r="O155" s="32">
        <v>56</v>
      </c>
      <c r="P155" s="25"/>
      <c r="Q155" s="25"/>
      <c r="R155" s="25"/>
    </row>
    <row r="156" spans="1:18" ht="16.2">
      <c r="A156" s="12">
        <v>154</v>
      </c>
      <c r="B156" s="29" t="s">
        <v>633</v>
      </c>
      <c r="C156" s="12" t="s">
        <v>1745</v>
      </c>
      <c r="D156" s="12" t="s">
        <v>804</v>
      </c>
      <c r="E156" s="8" t="s">
        <v>675</v>
      </c>
      <c r="F156" s="29"/>
      <c r="G156" s="35" t="s">
        <v>631</v>
      </c>
      <c r="H156" s="35" t="s">
        <v>631</v>
      </c>
      <c r="I156" s="35" t="s">
        <v>631</v>
      </c>
      <c r="J156" s="35" t="s">
        <v>631</v>
      </c>
      <c r="K156" s="35" t="s">
        <v>631</v>
      </c>
      <c r="L156" s="35" t="s">
        <v>631</v>
      </c>
      <c r="M156" s="32">
        <v>6</v>
      </c>
      <c r="N156" s="32">
        <v>14</v>
      </c>
      <c r="O156" s="32">
        <v>43</v>
      </c>
      <c r="P156" s="25"/>
      <c r="Q156" s="25"/>
      <c r="R156" s="25"/>
    </row>
    <row r="157" spans="1:18" ht="16.2">
      <c r="A157" s="12">
        <v>155</v>
      </c>
      <c r="B157" s="29" t="s">
        <v>732</v>
      </c>
      <c r="C157" s="12" t="s">
        <v>1663</v>
      </c>
      <c r="D157" s="12" t="s">
        <v>750</v>
      </c>
      <c r="E157" s="8" t="s">
        <v>675</v>
      </c>
      <c r="F157" s="29"/>
      <c r="G157" s="35" t="s">
        <v>631</v>
      </c>
      <c r="H157" s="35" t="s">
        <v>631</v>
      </c>
      <c r="I157" s="35" t="s">
        <v>631</v>
      </c>
      <c r="J157" s="35" t="s">
        <v>631</v>
      </c>
      <c r="K157" s="35" t="s">
        <v>631</v>
      </c>
      <c r="L157" s="35" t="s">
        <v>631</v>
      </c>
      <c r="M157" s="32">
        <v>1</v>
      </c>
      <c r="N157" s="32">
        <v>1</v>
      </c>
      <c r="O157" s="35" t="s">
        <v>631</v>
      </c>
      <c r="P157" s="25"/>
      <c r="Q157" s="25"/>
      <c r="R157" s="25"/>
    </row>
    <row r="158" spans="1:18" ht="16.2">
      <c r="A158" s="12">
        <v>156</v>
      </c>
      <c r="B158" s="29" t="s">
        <v>633</v>
      </c>
      <c r="C158" s="12" t="s">
        <v>1709</v>
      </c>
      <c r="D158" s="12" t="s">
        <v>775</v>
      </c>
      <c r="E158" s="8" t="s">
        <v>675</v>
      </c>
      <c r="F158" s="29"/>
      <c r="G158" s="35" t="s">
        <v>631</v>
      </c>
      <c r="H158" s="35" t="s">
        <v>631</v>
      </c>
      <c r="I158" s="35" t="s">
        <v>631</v>
      </c>
      <c r="J158" s="35" t="s">
        <v>631</v>
      </c>
      <c r="K158" s="35" t="s">
        <v>631</v>
      </c>
      <c r="L158" s="35" t="s">
        <v>631</v>
      </c>
      <c r="M158" s="32">
        <v>7</v>
      </c>
      <c r="N158" s="32">
        <v>2</v>
      </c>
      <c r="O158" s="32">
        <v>50</v>
      </c>
      <c r="P158" s="25"/>
      <c r="Q158" s="25"/>
      <c r="R158" s="25"/>
    </row>
    <row r="159" spans="1:18" ht="16.2">
      <c r="A159" s="12">
        <v>157</v>
      </c>
      <c r="B159" s="29" t="s">
        <v>633</v>
      </c>
      <c r="C159" s="12" t="s">
        <v>1625</v>
      </c>
      <c r="D159" s="12" t="s">
        <v>787</v>
      </c>
      <c r="E159" s="29" t="s">
        <v>812</v>
      </c>
      <c r="F159" s="29"/>
      <c r="G159" s="35" t="s">
        <v>631</v>
      </c>
      <c r="H159" s="35" t="s">
        <v>631</v>
      </c>
      <c r="I159" s="35" t="s">
        <v>631</v>
      </c>
      <c r="J159" s="35" t="s">
        <v>631</v>
      </c>
      <c r="K159" s="35" t="s">
        <v>631</v>
      </c>
      <c r="L159" s="35" t="s">
        <v>631</v>
      </c>
      <c r="M159" s="32">
        <v>1</v>
      </c>
      <c r="N159" s="32">
        <v>1</v>
      </c>
      <c r="O159" s="35" t="s">
        <v>631</v>
      </c>
      <c r="P159" s="25"/>
      <c r="Q159" s="25"/>
      <c r="R159" s="25"/>
    </row>
    <row r="160" spans="1:18" ht="16.2">
      <c r="A160" s="12">
        <v>158</v>
      </c>
      <c r="B160" s="29" t="s">
        <v>635</v>
      </c>
      <c r="C160" s="12" t="s">
        <v>1646</v>
      </c>
      <c r="D160" s="12" t="s">
        <v>738</v>
      </c>
      <c r="E160" s="8" t="s">
        <v>675</v>
      </c>
      <c r="F160" s="29"/>
      <c r="G160" s="35" t="s">
        <v>631</v>
      </c>
      <c r="H160" s="35" t="s">
        <v>631</v>
      </c>
      <c r="I160" s="35" t="s">
        <v>631</v>
      </c>
      <c r="J160" s="35" t="s">
        <v>631</v>
      </c>
      <c r="K160" s="35" t="s">
        <v>631</v>
      </c>
      <c r="L160" s="35" t="s">
        <v>631</v>
      </c>
      <c r="M160" s="32">
        <v>1</v>
      </c>
      <c r="N160" s="32">
        <v>1</v>
      </c>
      <c r="O160" s="35" t="s">
        <v>631</v>
      </c>
      <c r="P160" s="25"/>
      <c r="Q160" s="25"/>
      <c r="R160" s="25"/>
    </row>
    <row r="161" spans="1:18" ht="16.2">
      <c r="A161" s="12">
        <v>159</v>
      </c>
      <c r="B161" s="12" t="s">
        <v>2</v>
      </c>
      <c r="C161" s="12" t="s">
        <v>1547</v>
      </c>
      <c r="D161" s="12" t="s">
        <v>752</v>
      </c>
      <c r="E161" s="29" t="s">
        <v>812</v>
      </c>
      <c r="F161" s="29"/>
      <c r="G161" s="35" t="s">
        <v>631</v>
      </c>
      <c r="H161" s="35" t="s">
        <v>631</v>
      </c>
      <c r="I161" s="35" t="s">
        <v>631</v>
      </c>
      <c r="J161" s="35" t="s">
        <v>631</v>
      </c>
      <c r="K161" s="35" t="s">
        <v>631</v>
      </c>
      <c r="L161" s="35" t="s">
        <v>631</v>
      </c>
      <c r="M161" s="32">
        <v>1</v>
      </c>
      <c r="N161" s="32">
        <v>3</v>
      </c>
      <c r="O161" s="35" t="s">
        <v>631</v>
      </c>
      <c r="P161" s="25"/>
      <c r="Q161" s="25"/>
      <c r="R161" s="25"/>
    </row>
    <row r="162" spans="1:18" ht="16.2">
      <c r="A162" s="12">
        <v>160</v>
      </c>
      <c r="B162" s="29" t="s">
        <v>633</v>
      </c>
      <c r="C162" s="12" t="s">
        <v>1683</v>
      </c>
      <c r="D162" s="12" t="s">
        <v>765</v>
      </c>
      <c r="E162" s="8" t="s">
        <v>675</v>
      </c>
      <c r="F162" s="29"/>
      <c r="G162" s="35" t="s">
        <v>631</v>
      </c>
      <c r="H162" s="35" t="s">
        <v>631</v>
      </c>
      <c r="I162" s="35" t="s">
        <v>631</v>
      </c>
      <c r="J162" s="35" t="s">
        <v>631</v>
      </c>
      <c r="K162" s="35" t="s">
        <v>631</v>
      </c>
      <c r="L162" s="35" t="s">
        <v>631</v>
      </c>
      <c r="M162" s="32">
        <v>13</v>
      </c>
      <c r="N162" s="32">
        <v>16</v>
      </c>
      <c r="O162" s="32">
        <v>231</v>
      </c>
      <c r="P162" s="25"/>
      <c r="Q162" s="25"/>
      <c r="R162" s="25"/>
    </row>
    <row r="163" spans="1:18" ht="16.2">
      <c r="A163" s="12">
        <v>161</v>
      </c>
      <c r="B163" s="29" t="s">
        <v>633</v>
      </c>
      <c r="C163" s="12" t="s">
        <v>1630</v>
      </c>
      <c r="D163" s="12" t="s">
        <v>774</v>
      </c>
      <c r="E163" s="29" t="s">
        <v>812</v>
      </c>
      <c r="F163" s="29"/>
      <c r="G163" s="35" t="s">
        <v>631</v>
      </c>
      <c r="H163" s="35" t="s">
        <v>631</v>
      </c>
      <c r="I163" s="35" t="s">
        <v>631</v>
      </c>
      <c r="J163" s="35" t="s">
        <v>631</v>
      </c>
      <c r="K163" s="35" t="s">
        <v>631</v>
      </c>
      <c r="L163" s="35" t="s">
        <v>631</v>
      </c>
      <c r="M163" s="32">
        <v>1</v>
      </c>
      <c r="N163" s="32">
        <v>2</v>
      </c>
      <c r="O163" s="32">
        <v>1</v>
      </c>
      <c r="P163" s="25"/>
      <c r="Q163" s="25"/>
      <c r="R163" s="25"/>
    </row>
    <row r="164" spans="1:18">
      <c r="A164" s="12">
        <v>162</v>
      </c>
      <c r="B164" s="29" t="s">
        <v>635</v>
      </c>
      <c r="C164" s="12" t="s">
        <v>1647</v>
      </c>
      <c r="D164" s="12" t="s">
        <v>739</v>
      </c>
      <c r="E164" s="8" t="s">
        <v>675</v>
      </c>
      <c r="F164" s="29"/>
      <c r="G164" s="35" t="s">
        <v>631</v>
      </c>
      <c r="H164" s="35" t="s">
        <v>631</v>
      </c>
      <c r="I164" s="35" t="s">
        <v>631</v>
      </c>
      <c r="J164" s="35" t="s">
        <v>631</v>
      </c>
      <c r="K164" s="35" t="s">
        <v>631</v>
      </c>
      <c r="L164" s="35" t="s">
        <v>631</v>
      </c>
      <c r="M164" s="35" t="s">
        <v>631</v>
      </c>
      <c r="N164" s="35" t="s">
        <v>631</v>
      </c>
      <c r="O164" s="35" t="s">
        <v>631</v>
      </c>
      <c r="P164" s="25"/>
      <c r="Q164" s="25"/>
      <c r="R164" s="25"/>
    </row>
    <row r="165" spans="1:18" ht="16.2">
      <c r="A165" s="12">
        <v>163</v>
      </c>
      <c r="B165" s="29" t="s">
        <v>633</v>
      </c>
      <c r="C165" s="12" t="s">
        <v>1749</v>
      </c>
      <c r="D165" s="12" t="s">
        <v>807</v>
      </c>
      <c r="E165" s="8" t="s">
        <v>675</v>
      </c>
      <c r="F165" s="29"/>
      <c r="G165" s="35" t="s">
        <v>631</v>
      </c>
      <c r="H165" s="35" t="s">
        <v>631</v>
      </c>
      <c r="I165" s="35" t="s">
        <v>631</v>
      </c>
      <c r="J165" s="35" t="s">
        <v>631</v>
      </c>
      <c r="K165" s="35" t="s">
        <v>631</v>
      </c>
      <c r="L165" s="35" t="s">
        <v>631</v>
      </c>
      <c r="M165" s="32">
        <v>15</v>
      </c>
      <c r="N165" s="32">
        <v>1</v>
      </c>
      <c r="O165" s="32">
        <v>347</v>
      </c>
      <c r="P165" s="25"/>
      <c r="Q165" s="25"/>
      <c r="R165" s="25"/>
    </row>
    <row r="166" spans="1:18">
      <c r="A166" s="12">
        <v>164</v>
      </c>
      <c r="B166" s="12" t="s">
        <v>2</v>
      </c>
      <c r="C166" s="12" t="s">
        <v>1656</v>
      </c>
      <c r="D166" s="12" t="s">
        <v>746</v>
      </c>
      <c r="E166" s="8" t="s">
        <v>675</v>
      </c>
      <c r="F166" s="29"/>
      <c r="G166" s="35" t="s">
        <v>631</v>
      </c>
      <c r="H166" s="35" t="s">
        <v>631</v>
      </c>
      <c r="I166" s="35" t="s">
        <v>631</v>
      </c>
      <c r="J166" s="35" t="s">
        <v>631</v>
      </c>
      <c r="K166" s="35" t="s">
        <v>631</v>
      </c>
      <c r="L166" s="35" t="s">
        <v>631</v>
      </c>
      <c r="M166" s="35" t="s">
        <v>631</v>
      </c>
      <c r="N166" s="35" t="s">
        <v>631</v>
      </c>
      <c r="O166" s="35" t="s">
        <v>631</v>
      </c>
      <c r="P166" s="25"/>
      <c r="Q166" s="25"/>
      <c r="R166" s="25"/>
    </row>
    <row r="167" spans="1:18">
      <c r="A167" s="12">
        <v>165</v>
      </c>
      <c r="B167" s="29" t="s">
        <v>633</v>
      </c>
      <c r="C167" s="12" t="s">
        <v>1639</v>
      </c>
      <c r="D167" s="12" t="s">
        <v>805</v>
      </c>
      <c r="E167" s="29" t="s">
        <v>812</v>
      </c>
      <c r="F167" s="29"/>
      <c r="G167" s="35" t="s">
        <v>631</v>
      </c>
      <c r="H167" s="35" t="s">
        <v>631</v>
      </c>
      <c r="I167" s="35" t="s">
        <v>631</v>
      </c>
      <c r="J167" s="35" t="s">
        <v>631</v>
      </c>
      <c r="K167" s="35" t="s">
        <v>631</v>
      </c>
      <c r="L167" s="35" t="s">
        <v>631</v>
      </c>
      <c r="M167" s="35">
        <v>1</v>
      </c>
      <c r="N167" s="35" t="s">
        <v>631</v>
      </c>
      <c r="O167" s="35">
        <v>19</v>
      </c>
      <c r="P167" s="25"/>
      <c r="Q167" s="25"/>
      <c r="R167" s="25"/>
    </row>
    <row r="168" spans="1:18" ht="16.2">
      <c r="A168" s="12">
        <v>166</v>
      </c>
      <c r="B168" s="29" t="s">
        <v>633</v>
      </c>
      <c r="C168" s="12" t="s">
        <v>1687</v>
      </c>
      <c r="D168" s="12" t="s">
        <v>766</v>
      </c>
      <c r="E168" s="8" t="s">
        <v>675</v>
      </c>
      <c r="F168" s="29"/>
      <c r="G168" s="35" t="s">
        <v>631</v>
      </c>
      <c r="H168" s="35" t="s">
        <v>631</v>
      </c>
      <c r="I168" s="35" t="s">
        <v>631</v>
      </c>
      <c r="J168" s="35" t="s">
        <v>631</v>
      </c>
      <c r="K168" s="35" t="s">
        <v>631</v>
      </c>
      <c r="L168" s="35" t="s">
        <v>631</v>
      </c>
      <c r="M168" s="32">
        <v>2</v>
      </c>
      <c r="N168" s="32">
        <v>1</v>
      </c>
      <c r="O168" s="32">
        <v>1</v>
      </c>
      <c r="P168" s="25"/>
      <c r="Q168" s="25"/>
      <c r="R168" s="25"/>
    </row>
    <row r="169" spans="1:18" ht="16.2">
      <c r="A169" s="12">
        <v>167</v>
      </c>
      <c r="B169" s="12" t="s">
        <v>2</v>
      </c>
      <c r="C169" s="12" t="s">
        <v>1661</v>
      </c>
      <c r="D169" s="12" t="s">
        <v>748</v>
      </c>
      <c r="E169" s="8" t="s">
        <v>675</v>
      </c>
      <c r="F169" s="29"/>
      <c r="G169" s="35" t="s">
        <v>631</v>
      </c>
      <c r="H169" s="35" t="s">
        <v>631</v>
      </c>
      <c r="I169" s="35" t="s">
        <v>631</v>
      </c>
      <c r="J169" s="35" t="s">
        <v>631</v>
      </c>
      <c r="K169" s="35" t="s">
        <v>631</v>
      </c>
      <c r="L169" s="35" t="s">
        <v>631</v>
      </c>
      <c r="M169" s="32">
        <v>5</v>
      </c>
      <c r="N169" s="32">
        <v>1</v>
      </c>
      <c r="O169" s="32">
        <v>98</v>
      </c>
      <c r="P169" s="25"/>
      <c r="Q169" s="25"/>
      <c r="R169" s="25"/>
    </row>
    <row r="170" spans="1:18" ht="16.2">
      <c r="A170" s="12">
        <v>168</v>
      </c>
      <c r="B170" s="29" t="s">
        <v>633</v>
      </c>
      <c r="C170" s="12" t="s">
        <v>1720</v>
      </c>
      <c r="D170" s="12" t="s">
        <v>786</v>
      </c>
      <c r="E170" s="8" t="s">
        <v>675</v>
      </c>
      <c r="F170" s="29"/>
      <c r="G170" s="35" t="s">
        <v>631</v>
      </c>
      <c r="H170" s="35" t="s">
        <v>631</v>
      </c>
      <c r="I170" s="35" t="s">
        <v>631</v>
      </c>
      <c r="J170" s="35" t="s">
        <v>631</v>
      </c>
      <c r="K170" s="35" t="s">
        <v>631</v>
      </c>
      <c r="L170" s="35" t="s">
        <v>631</v>
      </c>
      <c r="M170" s="32">
        <v>16</v>
      </c>
      <c r="N170" s="32">
        <v>25</v>
      </c>
      <c r="O170" s="32">
        <v>256</v>
      </c>
      <c r="P170" s="25"/>
      <c r="Q170" s="25"/>
      <c r="R170" s="25"/>
    </row>
    <row r="171" spans="1:18">
      <c r="A171" s="12">
        <v>169</v>
      </c>
      <c r="B171" s="29" t="s">
        <v>633</v>
      </c>
      <c r="C171" s="12" t="s">
        <v>1557</v>
      </c>
      <c r="D171" s="12" t="s">
        <v>780</v>
      </c>
      <c r="E171" s="29" t="s">
        <v>812</v>
      </c>
      <c r="F171" s="29"/>
      <c r="G171" s="35" t="s">
        <v>631</v>
      </c>
      <c r="H171" s="35" t="s">
        <v>631</v>
      </c>
      <c r="I171" s="35" t="s">
        <v>631</v>
      </c>
      <c r="J171" s="35" t="s">
        <v>631</v>
      </c>
      <c r="K171" s="35" t="s">
        <v>631</v>
      </c>
      <c r="L171" s="35" t="s">
        <v>631</v>
      </c>
      <c r="M171" s="35" t="s">
        <v>631</v>
      </c>
      <c r="N171" s="35" t="s">
        <v>631</v>
      </c>
      <c r="O171" s="35" t="s">
        <v>631</v>
      </c>
      <c r="P171" s="25"/>
      <c r="Q171" s="25"/>
      <c r="R171" s="25"/>
    </row>
    <row r="172" spans="1:18" ht="16.2">
      <c r="A172" s="12">
        <v>170</v>
      </c>
      <c r="B172" s="29" t="s">
        <v>633</v>
      </c>
      <c r="C172" s="12" t="s">
        <v>1754</v>
      </c>
      <c r="D172" s="12" t="s">
        <v>809</v>
      </c>
      <c r="E172" s="8" t="s">
        <v>675</v>
      </c>
      <c r="F172" s="29"/>
      <c r="G172" s="35" t="s">
        <v>631</v>
      </c>
      <c r="H172" s="35" t="s">
        <v>631</v>
      </c>
      <c r="I172" s="35" t="s">
        <v>631</v>
      </c>
      <c r="J172" s="35" t="s">
        <v>631</v>
      </c>
      <c r="K172" s="35" t="s">
        <v>631</v>
      </c>
      <c r="L172" s="35" t="s">
        <v>631</v>
      </c>
      <c r="M172" s="32">
        <v>1</v>
      </c>
      <c r="N172" s="32">
        <v>1</v>
      </c>
      <c r="O172" s="35" t="s">
        <v>631</v>
      </c>
      <c r="P172" s="25"/>
      <c r="Q172" s="25"/>
      <c r="R172" s="25"/>
    </row>
    <row r="173" spans="1:18">
      <c r="A173" s="12">
        <v>171</v>
      </c>
      <c r="B173" s="29" t="s">
        <v>633</v>
      </c>
      <c r="C173" s="12" t="s">
        <v>1699</v>
      </c>
      <c r="D173" s="12" t="s">
        <v>770</v>
      </c>
      <c r="E173" s="8" t="s">
        <v>675</v>
      </c>
      <c r="F173" s="29"/>
      <c r="G173" s="35" t="s">
        <v>631</v>
      </c>
      <c r="H173" s="35" t="s">
        <v>631</v>
      </c>
      <c r="I173" s="35" t="s">
        <v>631</v>
      </c>
      <c r="J173" s="35" t="s">
        <v>631</v>
      </c>
      <c r="K173" s="35" t="s">
        <v>631</v>
      </c>
      <c r="L173" s="35" t="s">
        <v>631</v>
      </c>
      <c r="M173" s="35" t="s">
        <v>631</v>
      </c>
      <c r="N173" s="35" t="s">
        <v>631</v>
      </c>
      <c r="O173" s="35" t="s">
        <v>631</v>
      </c>
      <c r="P173" s="25"/>
      <c r="Q173" s="25"/>
      <c r="R173" s="25"/>
    </row>
    <row r="174" spans="1:18">
      <c r="A174" s="12">
        <v>172</v>
      </c>
      <c r="B174" s="29" t="s">
        <v>635</v>
      </c>
      <c r="C174" s="12" t="s">
        <v>1645</v>
      </c>
      <c r="D174" s="12" t="s">
        <v>737</v>
      </c>
      <c r="E174" s="8" t="s">
        <v>675</v>
      </c>
      <c r="F174" s="29"/>
      <c r="G174" s="35" t="s">
        <v>631</v>
      </c>
      <c r="H174" s="35" t="s">
        <v>631</v>
      </c>
      <c r="I174" s="35" t="s">
        <v>631</v>
      </c>
      <c r="J174" s="35" t="s">
        <v>631</v>
      </c>
      <c r="K174" s="35" t="s">
        <v>631</v>
      </c>
      <c r="L174" s="35" t="s">
        <v>631</v>
      </c>
      <c r="M174" s="35" t="s">
        <v>631</v>
      </c>
      <c r="N174" s="35" t="s">
        <v>631</v>
      </c>
      <c r="O174" s="35" t="s">
        <v>631</v>
      </c>
      <c r="P174" s="25"/>
      <c r="Q174" s="25"/>
      <c r="R174" s="25"/>
    </row>
    <row r="175" spans="1:18">
      <c r="A175" s="12">
        <v>173</v>
      </c>
      <c r="B175" s="12" t="s">
        <v>2</v>
      </c>
      <c r="C175" s="12" t="s">
        <v>1666</v>
      </c>
      <c r="D175" s="12" t="s">
        <v>754</v>
      </c>
      <c r="E175" s="8" t="s">
        <v>675</v>
      </c>
      <c r="F175" s="29"/>
      <c r="G175" s="35" t="s">
        <v>631</v>
      </c>
      <c r="H175" s="35" t="s">
        <v>631</v>
      </c>
      <c r="I175" s="35" t="s">
        <v>631</v>
      </c>
      <c r="J175" s="35" t="s">
        <v>631</v>
      </c>
      <c r="K175" s="35" t="s">
        <v>631</v>
      </c>
      <c r="L175" s="35" t="s">
        <v>631</v>
      </c>
      <c r="M175" s="35" t="s">
        <v>631</v>
      </c>
      <c r="N175" s="35" t="s">
        <v>631</v>
      </c>
      <c r="O175" s="35" t="s">
        <v>631</v>
      </c>
      <c r="P175" s="25"/>
      <c r="Q175" s="25"/>
      <c r="R175" s="25"/>
    </row>
    <row r="176" spans="1:18" ht="16.2">
      <c r="A176" s="12">
        <v>174</v>
      </c>
      <c r="B176" s="29" t="s">
        <v>633</v>
      </c>
      <c r="C176" s="12" t="s">
        <v>1676</v>
      </c>
      <c r="D176" s="12" t="s">
        <v>759</v>
      </c>
      <c r="E176" s="8" t="s">
        <v>675</v>
      </c>
      <c r="F176" s="29"/>
      <c r="G176" s="35" t="s">
        <v>631</v>
      </c>
      <c r="H176" s="35" t="s">
        <v>631</v>
      </c>
      <c r="I176" s="35" t="s">
        <v>631</v>
      </c>
      <c r="J176" s="35" t="s">
        <v>631</v>
      </c>
      <c r="K176" s="35" t="s">
        <v>631</v>
      </c>
      <c r="L176" s="35" t="s">
        <v>631</v>
      </c>
      <c r="M176" s="32">
        <v>1</v>
      </c>
      <c r="N176" s="35" t="s">
        <v>631</v>
      </c>
      <c r="O176" s="32">
        <v>1</v>
      </c>
      <c r="P176" s="25"/>
      <c r="Q176" s="25"/>
      <c r="R176" s="25"/>
    </row>
    <row r="177" spans="1:18" ht="16.2">
      <c r="A177" s="12">
        <v>175</v>
      </c>
      <c r="B177" s="12" t="s">
        <v>2</v>
      </c>
      <c r="C177" s="12" t="s">
        <v>1654</v>
      </c>
      <c r="D177" s="12" t="s">
        <v>744</v>
      </c>
      <c r="E177" s="8" t="s">
        <v>675</v>
      </c>
      <c r="F177" s="29"/>
      <c r="G177" s="35" t="s">
        <v>631</v>
      </c>
      <c r="H177" s="35" t="s">
        <v>631</v>
      </c>
      <c r="I177" s="35" t="s">
        <v>631</v>
      </c>
      <c r="J177" s="35" t="s">
        <v>631</v>
      </c>
      <c r="K177" s="35" t="s">
        <v>631</v>
      </c>
      <c r="L177" s="35" t="s">
        <v>631</v>
      </c>
      <c r="M177" s="32">
        <v>1</v>
      </c>
      <c r="N177" s="32">
        <v>1</v>
      </c>
      <c r="O177" s="35" t="s">
        <v>631</v>
      </c>
      <c r="P177" s="25"/>
      <c r="Q177" s="25"/>
      <c r="R177" s="25"/>
    </row>
    <row r="178" spans="1:18">
      <c r="A178" s="12">
        <v>176</v>
      </c>
      <c r="B178" s="29" t="s">
        <v>633</v>
      </c>
      <c r="C178" s="12" t="s">
        <v>1718</v>
      </c>
      <c r="D178" s="12" t="s">
        <v>784</v>
      </c>
      <c r="E178" s="8" t="s">
        <v>675</v>
      </c>
      <c r="F178" s="29"/>
      <c r="G178" s="35" t="s">
        <v>631</v>
      </c>
      <c r="H178" s="35" t="s">
        <v>631</v>
      </c>
      <c r="I178" s="35" t="s">
        <v>631</v>
      </c>
      <c r="J178" s="35" t="s">
        <v>631</v>
      </c>
      <c r="K178" s="35" t="s">
        <v>631</v>
      </c>
      <c r="L178" s="35" t="s">
        <v>631</v>
      </c>
      <c r="M178" s="35" t="s">
        <v>631</v>
      </c>
      <c r="N178" s="35" t="s">
        <v>631</v>
      </c>
      <c r="O178" s="35" t="s">
        <v>631</v>
      </c>
      <c r="P178" s="25"/>
      <c r="Q178" s="25"/>
      <c r="R178" s="25"/>
    </row>
    <row r="179" spans="1:18" ht="16.2">
      <c r="A179" s="12">
        <v>177</v>
      </c>
      <c r="B179" s="29" t="s">
        <v>633</v>
      </c>
      <c r="C179" s="12" t="s">
        <v>1609</v>
      </c>
      <c r="D179" s="12" t="s">
        <v>790</v>
      </c>
      <c r="E179" s="29" t="s">
        <v>812</v>
      </c>
      <c r="F179" s="29"/>
      <c r="G179" s="35" t="s">
        <v>631</v>
      </c>
      <c r="H179" s="35" t="s">
        <v>631</v>
      </c>
      <c r="I179" s="35" t="s">
        <v>631</v>
      </c>
      <c r="J179" s="35" t="s">
        <v>631</v>
      </c>
      <c r="K179" s="35" t="s">
        <v>631</v>
      </c>
      <c r="L179" s="35" t="s">
        <v>631</v>
      </c>
      <c r="M179" s="32">
        <v>7</v>
      </c>
      <c r="N179" s="32">
        <v>14</v>
      </c>
      <c r="O179" s="32">
        <v>60</v>
      </c>
      <c r="P179" s="25"/>
      <c r="Q179" s="25"/>
      <c r="R179" s="25"/>
    </row>
    <row r="180" spans="1:18">
      <c r="A180" s="12">
        <v>178</v>
      </c>
      <c r="B180" s="29" t="s">
        <v>633</v>
      </c>
      <c r="C180" s="12" t="s">
        <v>1725</v>
      </c>
      <c r="D180" s="12" t="s">
        <v>789</v>
      </c>
      <c r="E180" s="8" t="s">
        <v>675</v>
      </c>
      <c r="F180" s="29"/>
      <c r="G180" s="35" t="s">
        <v>631</v>
      </c>
      <c r="H180" s="35" t="s">
        <v>631</v>
      </c>
      <c r="I180" s="35" t="s">
        <v>631</v>
      </c>
      <c r="J180" s="35" t="s">
        <v>631</v>
      </c>
      <c r="K180" s="35" t="s">
        <v>631</v>
      </c>
      <c r="L180" s="35" t="s">
        <v>631</v>
      </c>
      <c r="M180" s="35" t="s">
        <v>631</v>
      </c>
      <c r="N180" s="35" t="s">
        <v>631</v>
      </c>
      <c r="O180" s="35" t="s">
        <v>631</v>
      </c>
      <c r="P180" s="25"/>
      <c r="Q180" s="25"/>
      <c r="R180" s="25"/>
    </row>
    <row r="181" spans="1:18" ht="16.2">
      <c r="A181" s="12">
        <v>179</v>
      </c>
      <c r="B181" s="29" t="s">
        <v>633</v>
      </c>
      <c r="C181" s="12" t="s">
        <v>1703</v>
      </c>
      <c r="D181" s="12" t="s">
        <v>772</v>
      </c>
      <c r="E181" s="8" t="s">
        <v>675</v>
      </c>
      <c r="F181" s="29"/>
      <c r="G181" s="35" t="s">
        <v>631</v>
      </c>
      <c r="H181" s="35" t="s">
        <v>631</v>
      </c>
      <c r="I181" s="35" t="s">
        <v>631</v>
      </c>
      <c r="J181" s="35" t="s">
        <v>631</v>
      </c>
      <c r="K181" s="35" t="s">
        <v>631</v>
      </c>
      <c r="L181" s="35" t="s">
        <v>631</v>
      </c>
      <c r="M181" s="32">
        <v>2</v>
      </c>
      <c r="N181" s="32">
        <v>2</v>
      </c>
      <c r="O181" s="35" t="s">
        <v>631</v>
      </c>
      <c r="P181" s="25"/>
      <c r="Q181" s="25"/>
      <c r="R181" s="25"/>
    </row>
    <row r="182" spans="1:18">
      <c r="A182" s="12">
        <v>180</v>
      </c>
      <c r="B182" s="29" t="s">
        <v>633</v>
      </c>
      <c r="C182" s="12" t="s">
        <v>1734</v>
      </c>
      <c r="D182" s="12" t="s">
        <v>797</v>
      </c>
      <c r="E182" s="8" t="s">
        <v>675</v>
      </c>
      <c r="F182" s="29"/>
      <c r="G182" s="35" t="s">
        <v>631</v>
      </c>
      <c r="H182" s="35" t="s">
        <v>631</v>
      </c>
      <c r="I182" s="35" t="s">
        <v>631</v>
      </c>
      <c r="J182" s="35" t="s">
        <v>631</v>
      </c>
      <c r="K182" s="35" t="s">
        <v>631</v>
      </c>
      <c r="L182" s="35" t="s">
        <v>631</v>
      </c>
      <c r="M182" s="35" t="s">
        <v>631</v>
      </c>
      <c r="N182" s="35" t="s">
        <v>631</v>
      </c>
      <c r="O182" s="35" t="s">
        <v>631</v>
      </c>
      <c r="P182" s="25"/>
      <c r="Q182" s="25"/>
      <c r="R182" s="25"/>
    </row>
    <row r="183" spans="1:18" ht="16.2">
      <c r="A183" s="12">
        <v>181</v>
      </c>
      <c r="B183" s="29" t="s">
        <v>633</v>
      </c>
      <c r="C183" s="12" t="s">
        <v>1677</v>
      </c>
      <c r="D183" s="12" t="s">
        <v>760</v>
      </c>
      <c r="E183" s="8" t="s">
        <v>675</v>
      </c>
      <c r="F183" s="29"/>
      <c r="G183" s="35" t="s">
        <v>631</v>
      </c>
      <c r="H183" s="35" t="s">
        <v>631</v>
      </c>
      <c r="I183" s="35" t="s">
        <v>631</v>
      </c>
      <c r="J183" s="35" t="s">
        <v>631</v>
      </c>
      <c r="K183" s="35" t="s">
        <v>631</v>
      </c>
      <c r="L183" s="35" t="s">
        <v>631</v>
      </c>
      <c r="M183" s="32">
        <v>18</v>
      </c>
      <c r="N183" s="35" t="s">
        <v>631</v>
      </c>
      <c r="O183" s="32">
        <v>429</v>
      </c>
      <c r="P183" s="25"/>
      <c r="Q183" s="25"/>
      <c r="R183" s="25"/>
    </row>
    <row r="184" spans="1:18" ht="16.2">
      <c r="A184" s="12">
        <v>182</v>
      </c>
      <c r="B184" s="12" t="s">
        <v>2</v>
      </c>
      <c r="C184" s="12" t="s">
        <v>1662</v>
      </c>
      <c r="D184" s="12" t="s">
        <v>749</v>
      </c>
      <c r="E184" s="8" t="s">
        <v>675</v>
      </c>
      <c r="F184" s="29"/>
      <c r="G184" s="35" t="s">
        <v>631</v>
      </c>
      <c r="H184" s="35" t="s">
        <v>631</v>
      </c>
      <c r="I184" s="35" t="s">
        <v>631</v>
      </c>
      <c r="J184" s="35" t="s">
        <v>631</v>
      </c>
      <c r="K184" s="35" t="s">
        <v>631</v>
      </c>
      <c r="L184" s="35" t="s">
        <v>631</v>
      </c>
      <c r="M184" s="32">
        <v>1</v>
      </c>
      <c r="N184" s="32">
        <v>1</v>
      </c>
      <c r="O184" s="35" t="s">
        <v>631</v>
      </c>
      <c r="P184" s="25"/>
      <c r="Q184" s="25"/>
      <c r="R184" s="25"/>
    </row>
    <row r="185" spans="1:18">
      <c r="A185" s="12">
        <v>183</v>
      </c>
      <c r="B185" s="29" t="s">
        <v>1409</v>
      </c>
      <c r="C185" s="12" t="s">
        <v>1602</v>
      </c>
      <c r="D185" s="12" t="s">
        <v>1604</v>
      </c>
      <c r="E185" s="29" t="s">
        <v>67</v>
      </c>
      <c r="F185" s="29"/>
      <c r="G185" s="35" t="s">
        <v>631</v>
      </c>
      <c r="H185" s="35" t="s">
        <v>631</v>
      </c>
      <c r="I185" s="35" t="s">
        <v>631</v>
      </c>
      <c r="J185" s="35" t="s">
        <v>631</v>
      </c>
      <c r="K185" s="35" t="s">
        <v>631</v>
      </c>
      <c r="L185" s="35" t="s">
        <v>631</v>
      </c>
      <c r="M185" s="35" t="s">
        <v>631</v>
      </c>
      <c r="N185" s="35" t="s">
        <v>631</v>
      </c>
      <c r="O185" s="35" t="s">
        <v>631</v>
      </c>
      <c r="P185" s="25"/>
      <c r="Q185" s="25"/>
      <c r="R185" s="25"/>
    </row>
    <row r="186" spans="1:18" ht="16.2">
      <c r="A186" s="12">
        <v>184</v>
      </c>
      <c r="B186" s="29" t="s">
        <v>633</v>
      </c>
      <c r="C186" s="12" t="s">
        <v>1620</v>
      </c>
      <c r="D186" s="12" t="s">
        <v>794</v>
      </c>
      <c r="E186" s="29" t="s">
        <v>812</v>
      </c>
      <c r="F186" s="29"/>
      <c r="G186" s="35" t="s">
        <v>631</v>
      </c>
      <c r="H186" s="35" t="s">
        <v>631</v>
      </c>
      <c r="I186" s="35" t="s">
        <v>631</v>
      </c>
      <c r="J186" s="35" t="s">
        <v>631</v>
      </c>
      <c r="K186" s="35" t="s">
        <v>631</v>
      </c>
      <c r="L186" s="35" t="s">
        <v>631</v>
      </c>
      <c r="M186" s="32">
        <v>2</v>
      </c>
      <c r="N186" s="32">
        <v>2</v>
      </c>
      <c r="O186" s="32">
        <v>1</v>
      </c>
      <c r="P186" s="25"/>
      <c r="Q186" s="25"/>
      <c r="R186" s="25"/>
    </row>
    <row r="187" spans="1:18" ht="16.2">
      <c r="A187" s="12">
        <v>185</v>
      </c>
      <c r="B187" s="29" t="s">
        <v>633</v>
      </c>
      <c r="C187" s="12" t="s">
        <v>1692</v>
      </c>
      <c r="D187" s="12" t="s">
        <v>767</v>
      </c>
      <c r="E187" s="8" t="s">
        <v>675</v>
      </c>
      <c r="F187" s="29"/>
      <c r="G187" s="35" t="s">
        <v>631</v>
      </c>
      <c r="H187" s="35" t="s">
        <v>631</v>
      </c>
      <c r="I187" s="35" t="s">
        <v>631</v>
      </c>
      <c r="J187" s="35" t="s">
        <v>631</v>
      </c>
      <c r="K187" s="35" t="s">
        <v>631</v>
      </c>
      <c r="L187" s="35" t="s">
        <v>631</v>
      </c>
      <c r="M187" s="32">
        <v>1</v>
      </c>
      <c r="N187" s="32">
        <v>1</v>
      </c>
      <c r="O187" s="35" t="s">
        <v>631</v>
      </c>
      <c r="P187" s="25"/>
      <c r="Q187" s="25"/>
      <c r="R187" s="25"/>
    </row>
    <row r="188" spans="1:18">
      <c r="A188" s="12">
        <v>186</v>
      </c>
      <c r="B188" s="29" t="s">
        <v>633</v>
      </c>
      <c r="C188" s="12" t="s">
        <v>1679</v>
      </c>
      <c r="D188" s="12" t="s">
        <v>761</v>
      </c>
      <c r="E188" s="8" t="s">
        <v>675</v>
      </c>
      <c r="F188" s="29"/>
      <c r="G188" s="35" t="s">
        <v>631</v>
      </c>
      <c r="H188" s="35" t="s">
        <v>631</v>
      </c>
      <c r="I188" s="35" t="s">
        <v>631</v>
      </c>
      <c r="J188" s="35" t="s">
        <v>631</v>
      </c>
      <c r="K188" s="35" t="s">
        <v>631</v>
      </c>
      <c r="L188" s="35" t="s">
        <v>631</v>
      </c>
      <c r="M188" s="35" t="s">
        <v>631</v>
      </c>
      <c r="N188" s="35" t="s">
        <v>631</v>
      </c>
      <c r="O188" s="35" t="s">
        <v>631</v>
      </c>
      <c r="P188" s="25"/>
      <c r="Q188" s="25"/>
      <c r="R188" s="25"/>
    </row>
    <row r="189" spans="1:18" ht="16.2">
      <c r="A189" s="12">
        <v>187</v>
      </c>
      <c r="B189" s="29" t="s">
        <v>633</v>
      </c>
      <c r="C189" s="12" t="s">
        <v>1717</v>
      </c>
      <c r="D189" s="12" t="s">
        <v>783</v>
      </c>
      <c r="E189" s="8" t="s">
        <v>675</v>
      </c>
      <c r="F189" s="29"/>
      <c r="G189" s="35" t="s">
        <v>631</v>
      </c>
      <c r="H189" s="35" t="s">
        <v>631</v>
      </c>
      <c r="I189" s="35" t="s">
        <v>631</v>
      </c>
      <c r="J189" s="35" t="s">
        <v>631</v>
      </c>
      <c r="K189" s="35" t="s">
        <v>631</v>
      </c>
      <c r="L189" s="35" t="s">
        <v>631</v>
      </c>
      <c r="M189" s="32">
        <v>2</v>
      </c>
      <c r="N189" s="32">
        <v>1</v>
      </c>
      <c r="O189" s="32">
        <v>1</v>
      </c>
      <c r="P189" s="25"/>
      <c r="Q189" s="25"/>
      <c r="R189" s="25"/>
    </row>
    <row r="190" spans="1:18" ht="16.2">
      <c r="A190" s="12">
        <v>188</v>
      </c>
      <c r="B190" s="29" t="s">
        <v>633</v>
      </c>
      <c r="C190" s="12" t="s">
        <v>1715</v>
      </c>
      <c r="D190" s="12" t="s">
        <v>779</v>
      </c>
      <c r="E190" s="8" t="s">
        <v>675</v>
      </c>
      <c r="F190" s="29"/>
      <c r="G190" s="35" t="s">
        <v>631</v>
      </c>
      <c r="H190" s="35" t="s">
        <v>631</v>
      </c>
      <c r="I190" s="35" t="s">
        <v>631</v>
      </c>
      <c r="J190" s="35" t="s">
        <v>631</v>
      </c>
      <c r="K190" s="35" t="s">
        <v>631</v>
      </c>
      <c r="L190" s="35" t="s">
        <v>631</v>
      </c>
      <c r="M190" s="32">
        <v>1</v>
      </c>
      <c r="N190" s="32">
        <v>1</v>
      </c>
      <c r="O190" s="35" t="s">
        <v>631</v>
      </c>
      <c r="P190" s="25"/>
      <c r="Q190" s="25"/>
      <c r="R190" s="25"/>
    </row>
    <row r="191" spans="1:18" ht="16.2">
      <c r="A191" s="12">
        <v>189</v>
      </c>
      <c r="B191" s="12" t="s">
        <v>2</v>
      </c>
      <c r="C191" s="12" t="s">
        <v>1653</v>
      </c>
      <c r="D191" s="12" t="s">
        <v>743</v>
      </c>
      <c r="E191" s="8" t="s">
        <v>675</v>
      </c>
      <c r="F191" s="29"/>
      <c r="G191" s="35" t="s">
        <v>631</v>
      </c>
      <c r="H191" s="35" t="s">
        <v>631</v>
      </c>
      <c r="I191" s="35" t="s">
        <v>631</v>
      </c>
      <c r="J191" s="35" t="s">
        <v>631</v>
      </c>
      <c r="K191" s="35" t="s">
        <v>631</v>
      </c>
      <c r="L191" s="35" t="s">
        <v>631</v>
      </c>
      <c r="M191" s="32">
        <v>1</v>
      </c>
      <c r="N191" s="32">
        <v>1</v>
      </c>
      <c r="O191" s="35" t="s">
        <v>631</v>
      </c>
      <c r="P191" s="25"/>
      <c r="Q191" s="25"/>
      <c r="R191" s="25"/>
    </row>
    <row r="192" spans="1:18">
      <c r="A192" s="12">
        <v>190</v>
      </c>
      <c r="B192" s="29" t="s">
        <v>633</v>
      </c>
      <c r="C192" s="12" t="s">
        <v>1569</v>
      </c>
      <c r="D192" s="12" t="s">
        <v>776</v>
      </c>
      <c r="E192" s="29" t="s">
        <v>233</v>
      </c>
      <c r="F192" s="29"/>
      <c r="G192" s="35" t="s">
        <v>631</v>
      </c>
      <c r="H192" s="35" t="s">
        <v>631</v>
      </c>
      <c r="I192" s="35" t="s">
        <v>631</v>
      </c>
      <c r="J192" s="35" t="s">
        <v>631</v>
      </c>
      <c r="K192" s="35" t="s">
        <v>631</v>
      </c>
      <c r="L192" s="35" t="s">
        <v>631</v>
      </c>
      <c r="M192" s="35" t="s">
        <v>631</v>
      </c>
      <c r="N192" s="35" t="s">
        <v>631</v>
      </c>
      <c r="O192" s="35" t="s">
        <v>631</v>
      </c>
      <c r="P192" s="25"/>
      <c r="Q192" s="25"/>
      <c r="R192" s="25"/>
    </row>
    <row r="193" spans="1:18" ht="16.2">
      <c r="A193" s="12">
        <v>191</v>
      </c>
      <c r="B193" s="29" t="s">
        <v>633</v>
      </c>
      <c r="C193" s="12" t="s">
        <v>1675</v>
      </c>
      <c r="D193" s="12" t="s">
        <v>757</v>
      </c>
      <c r="E193" s="8" t="s">
        <v>675</v>
      </c>
      <c r="F193" s="29"/>
      <c r="G193" s="35" t="s">
        <v>631</v>
      </c>
      <c r="H193" s="35" t="s">
        <v>631</v>
      </c>
      <c r="I193" s="35" t="s">
        <v>631</v>
      </c>
      <c r="J193" s="35" t="s">
        <v>631</v>
      </c>
      <c r="K193" s="35" t="s">
        <v>631</v>
      </c>
      <c r="L193" s="35" t="s">
        <v>631</v>
      </c>
      <c r="M193" s="32">
        <v>1</v>
      </c>
      <c r="N193" s="32">
        <v>1</v>
      </c>
      <c r="O193" s="35" t="s">
        <v>631</v>
      </c>
      <c r="P193" s="25"/>
      <c r="Q193" s="25"/>
      <c r="R193" s="25"/>
    </row>
    <row r="194" spans="1:18" ht="16.2">
      <c r="A194" s="12">
        <v>192</v>
      </c>
      <c r="B194" s="29" t="s">
        <v>633</v>
      </c>
      <c r="C194" s="12" t="s">
        <v>1640</v>
      </c>
      <c r="D194" s="12" t="s">
        <v>758</v>
      </c>
      <c r="E194" s="29" t="s">
        <v>812</v>
      </c>
      <c r="F194" s="29"/>
      <c r="G194" s="35" t="s">
        <v>631</v>
      </c>
      <c r="H194" s="35" t="s">
        <v>631</v>
      </c>
      <c r="I194" s="35" t="s">
        <v>631</v>
      </c>
      <c r="J194" s="35" t="s">
        <v>631</v>
      </c>
      <c r="K194" s="35" t="s">
        <v>631</v>
      </c>
      <c r="L194" s="35" t="s">
        <v>631</v>
      </c>
      <c r="M194" s="32">
        <v>6</v>
      </c>
      <c r="N194" s="32">
        <v>16</v>
      </c>
      <c r="O194" s="32">
        <v>67</v>
      </c>
      <c r="P194" s="25"/>
      <c r="Q194" s="25"/>
      <c r="R194" s="25"/>
    </row>
    <row r="195" spans="1:18" ht="16.2">
      <c r="A195" s="12">
        <v>193</v>
      </c>
      <c r="B195" s="29" t="s">
        <v>633</v>
      </c>
      <c r="C195" s="12" t="s">
        <v>1732</v>
      </c>
      <c r="D195" s="12" t="s">
        <v>796</v>
      </c>
      <c r="E195" s="8" t="s">
        <v>675</v>
      </c>
      <c r="F195" s="29"/>
      <c r="G195" s="35" t="s">
        <v>631</v>
      </c>
      <c r="H195" s="35" t="s">
        <v>631</v>
      </c>
      <c r="I195" s="35" t="s">
        <v>631</v>
      </c>
      <c r="J195" s="35" t="s">
        <v>631</v>
      </c>
      <c r="K195" s="35" t="s">
        <v>631</v>
      </c>
      <c r="L195" s="35" t="s">
        <v>631</v>
      </c>
      <c r="M195" s="32">
        <v>2</v>
      </c>
      <c r="N195" s="32">
        <v>2</v>
      </c>
      <c r="O195" s="35" t="s">
        <v>631</v>
      </c>
      <c r="P195" s="25"/>
      <c r="Q195" s="25"/>
      <c r="R195" s="25"/>
    </row>
    <row r="196" spans="1:18" ht="16.2">
      <c r="A196" s="12">
        <v>194</v>
      </c>
      <c r="B196" s="12" t="s">
        <v>2</v>
      </c>
      <c r="C196" s="12" t="s">
        <v>1665</v>
      </c>
      <c r="D196" s="12" t="s">
        <v>753</v>
      </c>
      <c r="E196" s="8" t="s">
        <v>675</v>
      </c>
      <c r="F196" s="29"/>
      <c r="G196" s="35" t="s">
        <v>631</v>
      </c>
      <c r="H196" s="35" t="s">
        <v>631</v>
      </c>
      <c r="I196" s="35" t="s">
        <v>631</v>
      </c>
      <c r="J196" s="35" t="s">
        <v>631</v>
      </c>
      <c r="K196" s="35" t="s">
        <v>631</v>
      </c>
      <c r="L196" s="35" t="s">
        <v>631</v>
      </c>
      <c r="M196" s="32">
        <v>1</v>
      </c>
      <c r="N196" s="32">
        <v>1</v>
      </c>
      <c r="O196" s="35" t="s">
        <v>631</v>
      </c>
      <c r="P196" s="25"/>
      <c r="Q196" s="25"/>
      <c r="R196" s="25"/>
    </row>
    <row r="197" spans="1:18" ht="16.2">
      <c r="A197" s="12">
        <v>195</v>
      </c>
      <c r="B197" s="29" t="s">
        <v>633</v>
      </c>
      <c r="C197" s="12" t="s">
        <v>1726</v>
      </c>
      <c r="D197" s="12" t="s">
        <v>791</v>
      </c>
      <c r="E197" s="8" t="s">
        <v>675</v>
      </c>
      <c r="F197" s="29"/>
      <c r="G197" s="35" t="s">
        <v>631</v>
      </c>
      <c r="H197" s="35" t="s">
        <v>631</v>
      </c>
      <c r="I197" s="35" t="s">
        <v>631</v>
      </c>
      <c r="J197" s="35" t="s">
        <v>631</v>
      </c>
      <c r="K197" s="35" t="s">
        <v>631</v>
      </c>
      <c r="L197" s="35" t="s">
        <v>631</v>
      </c>
      <c r="M197" s="32">
        <v>7</v>
      </c>
      <c r="N197" s="32">
        <v>3</v>
      </c>
      <c r="O197" s="32">
        <v>84</v>
      </c>
      <c r="P197" s="25"/>
      <c r="Q197" s="25"/>
      <c r="R197" s="25"/>
    </row>
    <row r="198" spans="1:18">
      <c r="A198" s="12">
        <v>196</v>
      </c>
      <c r="B198" s="29" t="s">
        <v>633</v>
      </c>
      <c r="C198" s="12" t="s">
        <v>1730</v>
      </c>
      <c r="D198" s="12" t="s">
        <v>195</v>
      </c>
      <c r="E198" s="8" t="s">
        <v>675</v>
      </c>
      <c r="F198" s="29"/>
      <c r="G198" s="35" t="s">
        <v>631</v>
      </c>
      <c r="H198" s="35" t="s">
        <v>631</v>
      </c>
      <c r="I198" s="35" t="s">
        <v>631</v>
      </c>
      <c r="J198" s="35" t="s">
        <v>631</v>
      </c>
      <c r="K198" s="35" t="s">
        <v>631</v>
      </c>
      <c r="L198" s="35" t="s">
        <v>631</v>
      </c>
      <c r="M198" s="35" t="s">
        <v>631</v>
      </c>
      <c r="N198" s="35" t="s">
        <v>631</v>
      </c>
      <c r="O198" s="35" t="s">
        <v>631</v>
      </c>
      <c r="P198" s="25"/>
      <c r="Q198" s="25"/>
      <c r="R198" s="25"/>
    </row>
    <row r="199" spans="1:18">
      <c r="A199" s="12">
        <v>197</v>
      </c>
      <c r="B199" s="29" t="s">
        <v>633</v>
      </c>
      <c r="C199" s="12" t="s">
        <v>1747</v>
      </c>
      <c r="D199" s="12" t="s">
        <v>806</v>
      </c>
      <c r="E199" s="8" t="s">
        <v>675</v>
      </c>
      <c r="F199" s="29"/>
      <c r="G199" s="35" t="s">
        <v>631</v>
      </c>
      <c r="H199" s="35" t="s">
        <v>631</v>
      </c>
      <c r="I199" s="35" t="s">
        <v>631</v>
      </c>
      <c r="J199" s="35" t="s">
        <v>631</v>
      </c>
      <c r="K199" s="35" t="s">
        <v>631</v>
      </c>
      <c r="L199" s="35" t="s">
        <v>631</v>
      </c>
      <c r="M199" s="35" t="s">
        <v>631</v>
      </c>
      <c r="N199" s="35" t="s">
        <v>631</v>
      </c>
      <c r="O199" s="35" t="s">
        <v>631</v>
      </c>
      <c r="P199" s="25"/>
      <c r="Q199" s="25"/>
      <c r="R199" s="25"/>
    </row>
    <row r="200" spans="1:18" ht="16.2">
      <c r="A200" s="12">
        <v>198</v>
      </c>
      <c r="B200" s="29" t="s">
        <v>633</v>
      </c>
      <c r="C200" s="12" t="s">
        <v>1758</v>
      </c>
      <c r="D200" s="12" t="s">
        <v>811</v>
      </c>
      <c r="E200" s="8" t="s">
        <v>675</v>
      </c>
      <c r="F200" s="29"/>
      <c r="G200" s="35" t="s">
        <v>631</v>
      </c>
      <c r="H200" s="35" t="s">
        <v>631</v>
      </c>
      <c r="I200" s="35" t="s">
        <v>631</v>
      </c>
      <c r="J200" s="35" t="s">
        <v>631</v>
      </c>
      <c r="K200" s="35" t="s">
        <v>631</v>
      </c>
      <c r="L200" s="35" t="s">
        <v>631</v>
      </c>
      <c r="M200" s="32">
        <v>1</v>
      </c>
      <c r="N200" s="32">
        <v>2</v>
      </c>
      <c r="O200" s="35" t="s">
        <v>631</v>
      </c>
      <c r="P200" s="25"/>
      <c r="Q200" s="25"/>
      <c r="R200" s="25"/>
    </row>
    <row r="201" spans="1:18">
      <c r="A201" s="12">
        <v>199</v>
      </c>
      <c r="B201" s="12" t="s">
        <v>2</v>
      </c>
      <c r="C201" s="12" t="s">
        <v>1649</v>
      </c>
      <c r="D201" s="12" t="s">
        <v>740</v>
      </c>
      <c r="E201" s="8" t="s">
        <v>675</v>
      </c>
      <c r="F201" s="29"/>
      <c r="G201" s="35" t="s">
        <v>631</v>
      </c>
      <c r="H201" s="35" t="s">
        <v>631</v>
      </c>
      <c r="I201" s="35" t="s">
        <v>631</v>
      </c>
      <c r="J201" s="35" t="s">
        <v>631</v>
      </c>
      <c r="K201" s="35" t="s">
        <v>631</v>
      </c>
      <c r="L201" s="35" t="s">
        <v>631</v>
      </c>
      <c r="M201" s="35" t="s">
        <v>631</v>
      </c>
      <c r="N201" s="35" t="s">
        <v>631</v>
      </c>
      <c r="O201" s="35" t="s">
        <v>631</v>
      </c>
      <c r="P201" s="25"/>
      <c r="Q201" s="25"/>
      <c r="R201" s="25"/>
    </row>
    <row r="202" spans="1:18" ht="16.2">
      <c r="A202" s="12">
        <v>200</v>
      </c>
      <c r="B202" s="29" t="s">
        <v>633</v>
      </c>
      <c r="C202" s="12" t="s">
        <v>1728</v>
      </c>
      <c r="D202" s="12" t="s">
        <v>792</v>
      </c>
      <c r="E202" s="8" t="s">
        <v>675</v>
      </c>
      <c r="F202" s="29"/>
      <c r="G202" s="35" t="s">
        <v>631</v>
      </c>
      <c r="H202" s="35" t="s">
        <v>631</v>
      </c>
      <c r="I202" s="35" t="s">
        <v>631</v>
      </c>
      <c r="J202" s="35" t="s">
        <v>631</v>
      </c>
      <c r="K202" s="35" t="s">
        <v>631</v>
      </c>
      <c r="L202" s="35" t="s">
        <v>631</v>
      </c>
      <c r="M202" s="32">
        <v>7</v>
      </c>
      <c r="N202" s="32">
        <v>2</v>
      </c>
      <c r="O202" s="32">
        <v>58</v>
      </c>
      <c r="P202" s="25"/>
      <c r="Q202" s="25"/>
      <c r="R202" s="25"/>
    </row>
    <row r="203" spans="1:18" ht="16.2">
      <c r="A203" s="12">
        <v>201</v>
      </c>
      <c r="B203" s="29" t="s">
        <v>633</v>
      </c>
      <c r="C203" s="12" t="s">
        <v>1704</v>
      </c>
      <c r="D203" s="12" t="s">
        <v>773</v>
      </c>
      <c r="E203" s="8" t="s">
        <v>675</v>
      </c>
      <c r="F203" s="29"/>
      <c r="G203" s="35" t="s">
        <v>631</v>
      </c>
      <c r="H203" s="35" t="s">
        <v>631</v>
      </c>
      <c r="I203" s="35" t="s">
        <v>631</v>
      </c>
      <c r="J203" s="35" t="s">
        <v>631</v>
      </c>
      <c r="K203" s="35" t="s">
        <v>631</v>
      </c>
      <c r="L203" s="35" t="s">
        <v>631</v>
      </c>
      <c r="M203" s="32">
        <v>13</v>
      </c>
      <c r="N203" s="32">
        <v>24</v>
      </c>
      <c r="O203" s="32">
        <v>230</v>
      </c>
      <c r="P203" s="25"/>
      <c r="Q203" s="25"/>
      <c r="R203" s="25"/>
    </row>
    <row r="204" spans="1:18" ht="16.2">
      <c r="A204" s="12">
        <v>202</v>
      </c>
      <c r="B204" s="29" t="s">
        <v>633</v>
      </c>
      <c r="C204" s="12" t="s">
        <v>1628</v>
      </c>
      <c r="D204" s="12" t="s">
        <v>763</v>
      </c>
      <c r="E204" s="29" t="s">
        <v>812</v>
      </c>
      <c r="F204" s="29"/>
      <c r="G204" s="35" t="s">
        <v>631</v>
      </c>
      <c r="H204" s="35" t="s">
        <v>631</v>
      </c>
      <c r="I204" s="35" t="s">
        <v>631</v>
      </c>
      <c r="J204" s="35" t="s">
        <v>631</v>
      </c>
      <c r="K204" s="35" t="s">
        <v>631</v>
      </c>
      <c r="L204" s="35" t="s">
        <v>631</v>
      </c>
      <c r="M204" s="32">
        <v>2</v>
      </c>
      <c r="N204" s="32">
        <v>1</v>
      </c>
      <c r="O204" s="32">
        <v>1</v>
      </c>
      <c r="P204" s="25"/>
      <c r="Q204" s="25"/>
      <c r="R204" s="25"/>
    </row>
    <row r="205" spans="1:18" ht="16.2">
      <c r="A205" s="12">
        <v>203</v>
      </c>
      <c r="B205" s="29" t="s">
        <v>633</v>
      </c>
      <c r="C205" s="12" t="s">
        <v>1700</v>
      </c>
      <c r="D205" s="12" t="s">
        <v>771</v>
      </c>
      <c r="E205" s="8" t="s">
        <v>675</v>
      </c>
      <c r="F205" s="29"/>
      <c r="G205" s="35" t="s">
        <v>631</v>
      </c>
      <c r="H205" s="35" t="s">
        <v>631</v>
      </c>
      <c r="I205" s="35" t="s">
        <v>631</v>
      </c>
      <c r="J205" s="35" t="s">
        <v>631</v>
      </c>
      <c r="K205" s="35" t="s">
        <v>631</v>
      </c>
      <c r="L205" s="35" t="s">
        <v>631</v>
      </c>
      <c r="M205" s="32">
        <v>2</v>
      </c>
      <c r="N205" s="32">
        <v>2</v>
      </c>
      <c r="O205" s="32">
        <v>14</v>
      </c>
      <c r="P205" s="25"/>
      <c r="Q205" s="25"/>
      <c r="R205" s="25"/>
    </row>
    <row r="206" spans="1:18">
      <c r="A206" s="12">
        <v>204</v>
      </c>
      <c r="B206" s="29" t="s">
        <v>633</v>
      </c>
      <c r="C206" s="12" t="s">
        <v>1693</v>
      </c>
      <c r="D206" s="12" t="s">
        <v>768</v>
      </c>
      <c r="E206" s="8" t="s">
        <v>675</v>
      </c>
      <c r="F206" s="29"/>
      <c r="G206" s="35" t="s">
        <v>631</v>
      </c>
      <c r="H206" s="35" t="s">
        <v>631</v>
      </c>
      <c r="I206" s="35" t="s">
        <v>631</v>
      </c>
      <c r="J206" s="35" t="s">
        <v>631</v>
      </c>
      <c r="K206" s="35" t="s">
        <v>631</v>
      </c>
      <c r="L206" s="35" t="s">
        <v>631</v>
      </c>
      <c r="M206" s="35" t="s">
        <v>631</v>
      </c>
      <c r="N206" s="35" t="s">
        <v>631</v>
      </c>
      <c r="O206" s="35" t="s">
        <v>631</v>
      </c>
      <c r="P206" s="25"/>
      <c r="Q206" s="25"/>
      <c r="R206" s="25"/>
    </row>
    <row r="207" spans="1:18" ht="16.2">
      <c r="A207" s="12">
        <v>205</v>
      </c>
      <c r="B207" s="29" t="s">
        <v>633</v>
      </c>
      <c r="C207" s="12" t="s">
        <v>1756</v>
      </c>
      <c r="D207" s="12" t="s">
        <v>810</v>
      </c>
      <c r="E207" s="8" t="s">
        <v>675</v>
      </c>
      <c r="F207" s="29"/>
      <c r="G207" s="35" t="s">
        <v>631</v>
      </c>
      <c r="H207" s="35" t="s">
        <v>631</v>
      </c>
      <c r="I207" s="35" t="s">
        <v>631</v>
      </c>
      <c r="J207" s="35" t="s">
        <v>631</v>
      </c>
      <c r="K207" s="35" t="s">
        <v>631</v>
      </c>
      <c r="L207" s="35" t="s">
        <v>631</v>
      </c>
      <c r="M207" s="32">
        <v>7</v>
      </c>
      <c r="N207" s="32">
        <v>1</v>
      </c>
      <c r="O207" s="32">
        <v>71</v>
      </c>
      <c r="P207" s="25"/>
      <c r="Q207" s="25"/>
      <c r="R207" s="25"/>
    </row>
    <row r="208" spans="1:18" ht="16.2">
      <c r="A208" s="12">
        <v>206</v>
      </c>
      <c r="B208" s="29" t="s">
        <v>633</v>
      </c>
      <c r="C208" s="12" t="s">
        <v>1741</v>
      </c>
      <c r="D208" s="12" t="s">
        <v>802</v>
      </c>
      <c r="E208" s="8" t="s">
        <v>675</v>
      </c>
      <c r="F208" s="29"/>
      <c r="G208" s="35" t="s">
        <v>631</v>
      </c>
      <c r="H208" s="35" t="s">
        <v>631</v>
      </c>
      <c r="I208" s="35" t="s">
        <v>631</v>
      </c>
      <c r="J208" s="35" t="s">
        <v>631</v>
      </c>
      <c r="K208" s="35" t="s">
        <v>631</v>
      </c>
      <c r="L208" s="35" t="s">
        <v>631</v>
      </c>
      <c r="M208" s="32">
        <v>13</v>
      </c>
      <c r="N208" s="32">
        <v>23</v>
      </c>
      <c r="O208" s="32">
        <v>236</v>
      </c>
      <c r="P208" s="25"/>
      <c r="Q208" s="25"/>
      <c r="R208" s="25"/>
    </row>
    <row r="209" spans="1:18" ht="16.2">
      <c r="A209" s="12">
        <v>207</v>
      </c>
      <c r="B209" s="12" t="s">
        <v>2</v>
      </c>
      <c r="C209" s="12" t="s">
        <v>1655</v>
      </c>
      <c r="D209" s="12" t="s">
        <v>745</v>
      </c>
      <c r="E209" s="8" t="s">
        <v>675</v>
      </c>
      <c r="F209" s="29"/>
      <c r="G209" s="35" t="s">
        <v>631</v>
      </c>
      <c r="H209" s="35" t="s">
        <v>631</v>
      </c>
      <c r="I209" s="35" t="s">
        <v>631</v>
      </c>
      <c r="J209" s="35" t="s">
        <v>631</v>
      </c>
      <c r="K209" s="35" t="s">
        <v>631</v>
      </c>
      <c r="L209" s="35" t="s">
        <v>631</v>
      </c>
      <c r="M209" s="32">
        <v>1</v>
      </c>
      <c r="N209" s="32">
        <v>2</v>
      </c>
      <c r="O209" s="35" t="s">
        <v>631</v>
      </c>
      <c r="P209" s="25"/>
      <c r="Q209" s="25"/>
      <c r="R209" s="25"/>
    </row>
    <row r="210" spans="1:18" ht="16.2">
      <c r="A210" s="12">
        <v>208</v>
      </c>
      <c r="B210" s="29" t="s">
        <v>633</v>
      </c>
      <c r="C210" s="12" t="s">
        <v>1600</v>
      </c>
      <c r="D210" s="12" t="s">
        <v>782</v>
      </c>
      <c r="E210" s="29" t="s">
        <v>812</v>
      </c>
      <c r="F210" s="29"/>
      <c r="G210" s="35" t="s">
        <v>631</v>
      </c>
      <c r="H210" s="35" t="s">
        <v>631</v>
      </c>
      <c r="I210" s="35" t="s">
        <v>631</v>
      </c>
      <c r="J210" s="35" t="s">
        <v>631</v>
      </c>
      <c r="K210" s="35" t="s">
        <v>631</v>
      </c>
      <c r="L210" s="35" t="s">
        <v>631</v>
      </c>
      <c r="M210" s="32">
        <v>2</v>
      </c>
      <c r="N210" s="32">
        <v>2</v>
      </c>
      <c r="O210" s="35" t="s">
        <v>631</v>
      </c>
      <c r="P210" s="25"/>
      <c r="Q210" s="25"/>
      <c r="R210" s="25"/>
    </row>
    <row r="211" spans="1:18">
      <c r="A211" s="12">
        <v>209</v>
      </c>
      <c r="B211" s="29" t="s">
        <v>633</v>
      </c>
      <c r="C211" s="12" t="s">
        <v>1634</v>
      </c>
      <c r="D211" s="12" t="s">
        <v>798</v>
      </c>
      <c r="E211" s="29" t="s">
        <v>812</v>
      </c>
      <c r="F211" s="29"/>
      <c r="G211" s="35" t="s">
        <v>631</v>
      </c>
      <c r="H211" s="35" t="s">
        <v>631</v>
      </c>
      <c r="I211" s="35" t="s">
        <v>631</v>
      </c>
      <c r="J211" s="35" t="s">
        <v>631</v>
      </c>
      <c r="K211" s="35" t="s">
        <v>631</v>
      </c>
      <c r="L211" s="35" t="s">
        <v>631</v>
      </c>
      <c r="M211" s="35" t="s">
        <v>631</v>
      </c>
      <c r="N211" s="35" t="s">
        <v>631</v>
      </c>
      <c r="O211" s="35" t="s">
        <v>631</v>
      </c>
      <c r="P211" s="25"/>
      <c r="Q211" s="25"/>
      <c r="R211" s="25"/>
    </row>
    <row r="212" spans="1:18" ht="16.2">
      <c r="A212" s="12">
        <v>210</v>
      </c>
      <c r="B212" s="29" t="s">
        <v>635</v>
      </c>
      <c r="C212" s="12" t="s">
        <v>1644</v>
      </c>
      <c r="D212" s="12" t="s">
        <v>736</v>
      </c>
      <c r="E212" s="8" t="s">
        <v>675</v>
      </c>
      <c r="F212" s="29"/>
      <c r="G212" s="35" t="s">
        <v>631</v>
      </c>
      <c r="H212" s="35" t="s">
        <v>631</v>
      </c>
      <c r="I212" s="35" t="s">
        <v>631</v>
      </c>
      <c r="J212" s="35" t="s">
        <v>631</v>
      </c>
      <c r="K212" s="35" t="s">
        <v>631</v>
      </c>
      <c r="L212" s="35" t="s">
        <v>631</v>
      </c>
      <c r="M212" s="32">
        <v>22</v>
      </c>
      <c r="N212" s="32">
        <v>63</v>
      </c>
      <c r="O212" s="32">
        <v>398</v>
      </c>
      <c r="P212" s="25"/>
      <c r="Q212" s="25"/>
      <c r="R212" s="25"/>
    </row>
    <row r="213" spans="1:18" ht="16.2">
      <c r="A213" s="12">
        <v>211</v>
      </c>
      <c r="B213" s="12" t="s">
        <v>2</v>
      </c>
      <c r="C213" s="12" t="s">
        <v>1550</v>
      </c>
      <c r="D213" s="12" t="s">
        <v>742</v>
      </c>
      <c r="E213" s="29" t="s">
        <v>812</v>
      </c>
      <c r="F213" s="29"/>
      <c r="G213" s="35" t="s">
        <v>631</v>
      </c>
      <c r="H213" s="35" t="s">
        <v>631</v>
      </c>
      <c r="I213" s="35" t="s">
        <v>631</v>
      </c>
      <c r="J213" s="35" t="s">
        <v>631</v>
      </c>
      <c r="K213" s="35" t="s">
        <v>631</v>
      </c>
      <c r="L213" s="35" t="s">
        <v>631</v>
      </c>
      <c r="M213" s="32">
        <v>26</v>
      </c>
      <c r="N213" s="32">
        <v>32</v>
      </c>
      <c r="O213" s="32">
        <v>665</v>
      </c>
      <c r="P213" s="25"/>
      <c r="Q213" s="25"/>
      <c r="R213" s="25"/>
    </row>
    <row r="214" spans="1:18">
      <c r="A214" s="12">
        <v>212</v>
      </c>
      <c r="B214" s="12" t="s">
        <v>2</v>
      </c>
      <c r="C214" s="12" t="s">
        <v>1668</v>
      </c>
      <c r="D214" s="12" t="s">
        <v>755</v>
      </c>
      <c r="E214" s="8" t="s">
        <v>675</v>
      </c>
      <c r="F214" s="29"/>
      <c r="G214" s="35" t="s">
        <v>631</v>
      </c>
      <c r="H214" s="35" t="s">
        <v>631</v>
      </c>
      <c r="I214" s="35" t="s">
        <v>631</v>
      </c>
      <c r="J214" s="35" t="s">
        <v>631</v>
      </c>
      <c r="K214" s="35" t="s">
        <v>631</v>
      </c>
      <c r="L214" s="35" t="s">
        <v>631</v>
      </c>
      <c r="M214" s="35" t="s">
        <v>631</v>
      </c>
      <c r="N214" s="35" t="s">
        <v>631</v>
      </c>
      <c r="O214" s="35" t="s">
        <v>631</v>
      </c>
      <c r="P214" s="25"/>
      <c r="Q214" s="25"/>
      <c r="R214" s="25"/>
    </row>
    <row r="215" spans="1:18" ht="16.2">
      <c r="A215" s="12">
        <v>213</v>
      </c>
      <c r="B215" s="29" t="s">
        <v>633</v>
      </c>
      <c r="C215" s="12" t="s">
        <v>1713</v>
      </c>
      <c r="D215" s="12" t="s">
        <v>778</v>
      </c>
      <c r="E215" s="8" t="s">
        <v>675</v>
      </c>
      <c r="F215" s="29"/>
      <c r="G215" s="35" t="s">
        <v>631</v>
      </c>
      <c r="H215" s="35" t="s">
        <v>631</v>
      </c>
      <c r="I215" s="35" t="s">
        <v>631</v>
      </c>
      <c r="J215" s="35" t="s">
        <v>631</v>
      </c>
      <c r="K215" s="35" t="s">
        <v>631</v>
      </c>
      <c r="L215" s="35" t="s">
        <v>631</v>
      </c>
      <c r="M215" s="32">
        <v>1</v>
      </c>
      <c r="N215" s="32">
        <v>1</v>
      </c>
      <c r="O215" s="35" t="s">
        <v>631</v>
      </c>
      <c r="P215" s="25"/>
      <c r="Q215" s="25"/>
      <c r="R215" s="25"/>
    </row>
    <row r="216" spans="1:18" ht="16.2">
      <c r="A216" s="12">
        <v>214</v>
      </c>
      <c r="B216" s="29" t="s">
        <v>633</v>
      </c>
      <c r="C216" s="12" t="s">
        <v>1566</v>
      </c>
      <c r="D216" s="12" t="s">
        <v>801</v>
      </c>
      <c r="E216" s="29" t="s">
        <v>812</v>
      </c>
      <c r="F216" s="29"/>
      <c r="G216" s="35" t="s">
        <v>631</v>
      </c>
      <c r="H216" s="35" t="s">
        <v>631</v>
      </c>
      <c r="I216" s="35" t="s">
        <v>631</v>
      </c>
      <c r="J216" s="35" t="s">
        <v>631</v>
      </c>
      <c r="K216" s="35" t="s">
        <v>631</v>
      </c>
      <c r="L216" s="35" t="s">
        <v>631</v>
      </c>
      <c r="M216" s="32">
        <v>7</v>
      </c>
      <c r="N216" s="32">
        <v>15</v>
      </c>
      <c r="O216" s="32">
        <v>33</v>
      </c>
      <c r="P216" s="25"/>
      <c r="Q216" s="25"/>
      <c r="R216" s="25"/>
    </row>
    <row r="217" spans="1:18" ht="16.2">
      <c r="A217" s="12">
        <v>215</v>
      </c>
      <c r="B217" s="29" t="s">
        <v>633</v>
      </c>
      <c r="C217" s="12" t="s">
        <v>1723</v>
      </c>
      <c r="D217" s="12" t="s">
        <v>788</v>
      </c>
      <c r="E217" s="8" t="s">
        <v>675</v>
      </c>
      <c r="F217" s="29"/>
      <c r="G217" s="35" t="s">
        <v>631</v>
      </c>
      <c r="H217" s="35" t="s">
        <v>631</v>
      </c>
      <c r="I217" s="35" t="s">
        <v>631</v>
      </c>
      <c r="J217" s="35" t="s">
        <v>631</v>
      </c>
      <c r="K217" s="35" t="s">
        <v>631</v>
      </c>
      <c r="L217" s="35" t="s">
        <v>631</v>
      </c>
      <c r="M217" s="32">
        <v>2</v>
      </c>
      <c r="N217" s="32">
        <v>1</v>
      </c>
      <c r="O217" s="35">
        <v>8</v>
      </c>
      <c r="P217" s="25"/>
      <c r="Q217" s="25"/>
      <c r="R217" s="25"/>
    </row>
    <row r="218" spans="1:18" ht="16.2">
      <c r="A218" s="12">
        <v>216</v>
      </c>
      <c r="B218" s="12" t="s">
        <v>2</v>
      </c>
      <c r="C218" s="12" t="s">
        <v>1650</v>
      </c>
      <c r="D218" s="12" t="s">
        <v>741</v>
      </c>
      <c r="E218" s="8" t="s">
        <v>675</v>
      </c>
      <c r="F218" s="29"/>
      <c r="G218" s="35" t="s">
        <v>631</v>
      </c>
      <c r="H218" s="35" t="s">
        <v>631</v>
      </c>
      <c r="I218" s="35" t="s">
        <v>631</v>
      </c>
      <c r="J218" s="35" t="s">
        <v>631</v>
      </c>
      <c r="K218" s="35" t="s">
        <v>631</v>
      </c>
      <c r="L218" s="35" t="s">
        <v>631</v>
      </c>
      <c r="M218" s="32">
        <v>1</v>
      </c>
      <c r="N218" s="32">
        <v>2</v>
      </c>
      <c r="O218" s="35" t="s">
        <v>631</v>
      </c>
      <c r="P218" s="25"/>
      <c r="Q218" s="25"/>
      <c r="R218" s="25"/>
    </row>
    <row r="219" spans="1:18">
      <c r="A219" s="12">
        <v>217</v>
      </c>
      <c r="B219" s="29" t="s">
        <v>633</v>
      </c>
      <c r="C219" s="12" t="s">
        <v>1738</v>
      </c>
      <c r="D219" s="12" t="s">
        <v>800</v>
      </c>
      <c r="E219" s="8" t="s">
        <v>675</v>
      </c>
      <c r="F219" s="29"/>
      <c r="G219" s="35" t="s">
        <v>631</v>
      </c>
      <c r="H219" s="35" t="s">
        <v>631</v>
      </c>
      <c r="I219" s="35" t="s">
        <v>631</v>
      </c>
      <c r="J219" s="35" t="s">
        <v>631</v>
      </c>
      <c r="K219" s="35" t="s">
        <v>631</v>
      </c>
      <c r="L219" s="35" t="s">
        <v>631</v>
      </c>
      <c r="M219" s="35" t="s">
        <v>631</v>
      </c>
      <c r="N219" s="35" t="s">
        <v>631</v>
      </c>
      <c r="O219" s="35" t="s">
        <v>631</v>
      </c>
      <c r="P219" s="25"/>
      <c r="Q219" s="25"/>
      <c r="R219" s="25"/>
    </row>
    <row r="220" spans="1:18" ht="16.2">
      <c r="A220" s="12">
        <v>218</v>
      </c>
      <c r="B220" s="29" t="s">
        <v>633</v>
      </c>
      <c r="C220" s="12" t="s">
        <v>1716</v>
      </c>
      <c r="D220" s="12" t="s">
        <v>781</v>
      </c>
      <c r="E220" s="8" t="s">
        <v>675</v>
      </c>
      <c r="F220" s="29"/>
      <c r="G220" s="35" t="s">
        <v>631</v>
      </c>
      <c r="H220" s="35" t="s">
        <v>631</v>
      </c>
      <c r="I220" s="35" t="s">
        <v>631</v>
      </c>
      <c r="J220" s="35" t="s">
        <v>631</v>
      </c>
      <c r="K220" s="35" t="s">
        <v>631</v>
      </c>
      <c r="L220" s="35" t="s">
        <v>631</v>
      </c>
      <c r="M220" s="32">
        <v>56</v>
      </c>
      <c r="N220" s="32">
        <v>61</v>
      </c>
      <c r="O220" s="35" t="s">
        <v>631</v>
      </c>
      <c r="P220" s="25"/>
      <c r="Q220" s="25"/>
      <c r="R220" s="25"/>
    </row>
    <row r="221" spans="1:18">
      <c r="A221" s="12">
        <v>219</v>
      </c>
      <c r="B221" s="29" t="s">
        <v>633</v>
      </c>
      <c r="C221" s="12" t="s">
        <v>1601</v>
      </c>
      <c r="D221" s="12" t="s">
        <v>1603</v>
      </c>
      <c r="E221" s="29" t="s">
        <v>812</v>
      </c>
      <c r="F221" s="29"/>
      <c r="G221" s="35" t="s">
        <v>631</v>
      </c>
      <c r="H221" s="35" t="s">
        <v>631</v>
      </c>
      <c r="I221" s="35" t="s">
        <v>631</v>
      </c>
      <c r="J221" s="35" t="s">
        <v>631</v>
      </c>
      <c r="K221" s="35" t="s">
        <v>631</v>
      </c>
      <c r="L221" s="35" t="s">
        <v>631</v>
      </c>
      <c r="M221" s="35" t="s">
        <v>631</v>
      </c>
      <c r="N221" s="35" t="s">
        <v>631</v>
      </c>
      <c r="O221" s="35" t="s">
        <v>631</v>
      </c>
      <c r="P221" s="25"/>
      <c r="Q221" s="25"/>
      <c r="R221" s="25"/>
    </row>
    <row r="222" spans="1:18">
      <c r="A222" s="12">
        <v>220</v>
      </c>
      <c r="B222" s="29" t="s">
        <v>731</v>
      </c>
      <c r="C222" s="12" t="s">
        <v>1539</v>
      </c>
      <c r="D222" s="12" t="s">
        <v>870</v>
      </c>
      <c r="E222" s="29" t="s">
        <v>812</v>
      </c>
      <c r="F222" s="29"/>
      <c r="G222" s="35" t="s">
        <v>631</v>
      </c>
      <c r="H222" s="35" t="s">
        <v>631</v>
      </c>
      <c r="I222" s="35" t="s">
        <v>631</v>
      </c>
      <c r="J222" s="35" t="s">
        <v>631</v>
      </c>
      <c r="K222" s="35" t="s">
        <v>631</v>
      </c>
      <c r="L222" s="35" t="s">
        <v>631</v>
      </c>
      <c r="M222" s="35" t="s">
        <v>631</v>
      </c>
      <c r="N222" s="35" t="s">
        <v>631</v>
      </c>
      <c r="O222" s="35" t="s">
        <v>631</v>
      </c>
      <c r="P222" s="25"/>
      <c r="Q222" s="25"/>
      <c r="R222" s="25"/>
    </row>
    <row r="223" spans="1:18">
      <c r="A223" s="12">
        <v>221</v>
      </c>
      <c r="B223" s="29" t="s">
        <v>633</v>
      </c>
      <c r="C223" s="12" t="s">
        <v>1390</v>
      </c>
      <c r="D223" s="12" t="s">
        <v>813</v>
      </c>
      <c r="E223" s="29" t="s">
        <v>812</v>
      </c>
      <c r="F223" s="29"/>
      <c r="G223" s="35" t="s">
        <v>631</v>
      </c>
      <c r="H223" s="35" t="s">
        <v>631</v>
      </c>
      <c r="I223" s="35" t="s">
        <v>631</v>
      </c>
      <c r="J223" s="35" t="s">
        <v>631</v>
      </c>
      <c r="K223" s="35" t="s">
        <v>631</v>
      </c>
      <c r="L223" s="35" t="s">
        <v>631</v>
      </c>
      <c r="M223" s="35" t="s">
        <v>631</v>
      </c>
      <c r="N223" s="35" t="s">
        <v>631</v>
      </c>
      <c r="O223" s="35" t="s">
        <v>631</v>
      </c>
      <c r="P223" s="25"/>
      <c r="Q223" s="25"/>
      <c r="R223" s="25"/>
    </row>
    <row r="224" spans="1:18">
      <c r="A224" s="43"/>
      <c r="P224" s="25"/>
      <c r="Q224" s="25"/>
      <c r="R224" s="25"/>
    </row>
    <row r="225" spans="1:18">
      <c r="A225" s="43"/>
      <c r="G225" s="74"/>
      <c r="H225" s="74"/>
      <c r="I225" s="74"/>
      <c r="J225" s="74"/>
      <c r="K225" s="74"/>
      <c r="L225" s="74"/>
      <c r="M225" s="74"/>
      <c r="N225" s="74"/>
      <c r="O225" s="74"/>
      <c r="P225" s="25"/>
      <c r="Q225" s="25"/>
      <c r="R225" s="25"/>
    </row>
    <row r="226" spans="1:18" ht="16.2">
      <c r="C226" s="30"/>
    </row>
    <row r="230" spans="1:18" ht="16.2">
      <c r="C230" s="30"/>
    </row>
    <row r="231" spans="1:18" ht="16.2">
      <c r="C231" s="30"/>
    </row>
    <row r="232" spans="1:18" ht="16.2">
      <c r="C232" s="30"/>
    </row>
    <row r="233" spans="1:18" ht="16.2">
      <c r="C233" s="30"/>
    </row>
    <row r="234" spans="1:18" ht="16.2">
      <c r="C234" s="30"/>
    </row>
    <row r="235" spans="1:18" ht="16.2">
      <c r="C235" s="30"/>
    </row>
    <row r="236" spans="1:18" ht="16.2">
      <c r="C236" s="30"/>
    </row>
    <row r="237" spans="1:18" ht="16.2">
      <c r="C237" s="30"/>
    </row>
    <row r="238" spans="1:18" ht="16.2">
      <c r="C238" s="30"/>
    </row>
    <row r="239" spans="1:18" ht="16.2">
      <c r="C239" s="30"/>
    </row>
    <row r="240" spans="1:18" ht="16.2">
      <c r="C240" s="30"/>
    </row>
    <row r="241" spans="3:3" ht="16.2">
      <c r="C241" s="30"/>
    </row>
    <row r="242" spans="3:3" ht="16.2">
      <c r="C242" s="30"/>
    </row>
    <row r="243" spans="3:3" ht="16.2">
      <c r="C243" s="30"/>
    </row>
    <row r="244" spans="3:3" ht="16.2">
      <c r="C244" s="30"/>
    </row>
    <row r="245" spans="3:3" ht="16.2">
      <c r="C245" s="30"/>
    </row>
    <row r="246" spans="3:3" ht="16.2">
      <c r="C246" s="30"/>
    </row>
    <row r="247" spans="3:3" ht="16.2">
      <c r="C247" s="30"/>
    </row>
    <row r="248" spans="3:3" ht="16.2">
      <c r="C248" s="30"/>
    </row>
    <row r="249" spans="3:3" ht="16.2">
      <c r="C249" s="30"/>
    </row>
    <row r="250" spans="3:3" ht="16.2">
      <c r="C250" s="30"/>
    </row>
    <row r="251" spans="3:3" ht="16.2">
      <c r="C251" s="30"/>
    </row>
    <row r="252" spans="3:3" ht="16.2">
      <c r="C252" s="30"/>
    </row>
    <row r="253" spans="3:3" ht="16.2">
      <c r="C253" s="30"/>
    </row>
    <row r="254" spans="3:3" ht="16.2">
      <c r="C254" s="30"/>
    </row>
    <row r="255" spans="3:3" ht="16.2">
      <c r="C255" s="30"/>
    </row>
    <row r="256" spans="3:3" ht="16.2">
      <c r="C256" s="30"/>
    </row>
    <row r="257" spans="3:3" ht="16.2">
      <c r="C257" s="30"/>
    </row>
    <row r="258" spans="3:3" ht="16.2">
      <c r="C258" s="30"/>
    </row>
    <row r="259" spans="3:3" ht="16.2">
      <c r="C259" s="30"/>
    </row>
    <row r="260" spans="3:3" ht="16.2">
      <c r="C260" s="30"/>
    </row>
    <row r="261" spans="3:3" ht="16.2">
      <c r="C261" s="30"/>
    </row>
    <row r="262" spans="3:3" ht="16.2">
      <c r="C262" s="30"/>
    </row>
    <row r="263" spans="3:3" ht="16.2">
      <c r="C263" s="30"/>
    </row>
    <row r="264" spans="3:3" ht="16.2">
      <c r="C264" s="30"/>
    </row>
    <row r="265" spans="3:3" ht="16.2">
      <c r="C265" s="30"/>
    </row>
    <row r="266" spans="3:3" ht="16.2">
      <c r="C266" s="30"/>
    </row>
    <row r="267" spans="3:3" ht="16.2">
      <c r="C267" s="30"/>
    </row>
    <row r="268" spans="3:3" ht="16.2">
      <c r="C268" s="30"/>
    </row>
    <row r="269" spans="3:3" ht="16.2">
      <c r="C269" s="30"/>
    </row>
    <row r="270" spans="3:3" ht="16.2">
      <c r="C270" s="30"/>
    </row>
    <row r="271" spans="3:3" ht="16.2">
      <c r="C271" s="30"/>
    </row>
    <row r="272" spans="3:3" ht="16.2">
      <c r="C272" s="30"/>
    </row>
    <row r="273" spans="3:3" ht="16.2">
      <c r="C273" s="30"/>
    </row>
    <row r="274" spans="3:3" ht="16.2">
      <c r="C274" s="30"/>
    </row>
    <row r="275" spans="3:3" ht="16.2">
      <c r="C275" s="30"/>
    </row>
    <row r="276" spans="3:3" ht="16.2">
      <c r="C276" s="30"/>
    </row>
    <row r="277" spans="3:3" ht="16.2">
      <c r="C277" s="30"/>
    </row>
    <row r="278" spans="3:3" ht="16.2">
      <c r="C278" s="30"/>
    </row>
    <row r="279" spans="3:3" ht="16.2">
      <c r="C279" s="30"/>
    </row>
    <row r="280" spans="3:3" ht="16.2">
      <c r="C280" s="30"/>
    </row>
    <row r="281" spans="3:3" ht="16.2">
      <c r="C281" s="30"/>
    </row>
    <row r="282" spans="3:3" ht="16.2">
      <c r="C282" s="30"/>
    </row>
    <row r="283" spans="3:3" ht="16.2">
      <c r="C283" s="30"/>
    </row>
    <row r="284" spans="3:3" ht="16.2">
      <c r="C284" s="30"/>
    </row>
    <row r="285" spans="3:3" ht="16.2">
      <c r="C285" s="30"/>
    </row>
    <row r="286" spans="3:3" ht="16.2">
      <c r="C286" s="30"/>
    </row>
    <row r="287" spans="3:3" ht="16.2">
      <c r="C287" s="30"/>
    </row>
    <row r="288" spans="3:3" ht="16.2">
      <c r="C288" s="30"/>
    </row>
    <row r="289" spans="3:3" ht="16.2">
      <c r="C289" s="30"/>
    </row>
    <row r="290" spans="3:3" ht="16.2">
      <c r="C290" s="30"/>
    </row>
    <row r="291" spans="3:3" ht="16.2">
      <c r="C291" s="30"/>
    </row>
    <row r="292" spans="3:3" ht="16.2">
      <c r="C292" s="30"/>
    </row>
    <row r="293" spans="3:3" ht="16.2">
      <c r="C293" s="30"/>
    </row>
    <row r="294" spans="3:3" ht="16.2">
      <c r="C294" s="30"/>
    </row>
    <row r="295" spans="3:3" ht="16.2">
      <c r="C295" s="30"/>
    </row>
    <row r="296" spans="3:3" ht="16.2">
      <c r="C296" s="30"/>
    </row>
    <row r="297" spans="3:3" ht="16.2">
      <c r="C297" s="30"/>
    </row>
    <row r="298" spans="3:3" ht="16.2">
      <c r="C298" s="30"/>
    </row>
    <row r="299" spans="3:3" ht="16.2">
      <c r="C299" s="30"/>
    </row>
    <row r="300" spans="3:3" ht="16.2">
      <c r="C300" s="30"/>
    </row>
    <row r="301" spans="3:3" ht="16.2">
      <c r="C301" s="30"/>
    </row>
    <row r="302" spans="3:3" ht="16.2">
      <c r="C302" s="30"/>
    </row>
    <row r="303" spans="3:3" ht="16.2">
      <c r="C303" s="30"/>
    </row>
    <row r="304" spans="3:3" ht="16.2">
      <c r="C304" s="30"/>
    </row>
    <row r="305" spans="3:3" ht="16.2">
      <c r="C305" s="30"/>
    </row>
    <row r="306" spans="3:3" ht="16.2">
      <c r="C306" s="30"/>
    </row>
    <row r="307" spans="3:3" ht="16.2">
      <c r="C307" s="30"/>
    </row>
    <row r="308" spans="3:3" ht="16.2">
      <c r="C308" s="30"/>
    </row>
    <row r="309" spans="3:3" ht="16.2">
      <c r="C309" s="30"/>
    </row>
    <row r="310" spans="3:3" ht="16.2">
      <c r="C310" s="30"/>
    </row>
    <row r="311" spans="3:3" ht="16.2">
      <c r="C311" s="30"/>
    </row>
    <row r="312" spans="3:3" ht="16.2">
      <c r="C312" s="30"/>
    </row>
    <row r="313" spans="3:3" ht="16.2">
      <c r="C313" s="30"/>
    </row>
    <row r="314" spans="3:3" ht="16.2">
      <c r="C314" s="30"/>
    </row>
    <row r="315" spans="3:3" ht="16.2">
      <c r="C315" s="30"/>
    </row>
    <row r="316" spans="3:3" ht="16.2">
      <c r="C316" s="30"/>
    </row>
    <row r="317" spans="3:3" ht="16.2">
      <c r="C317" s="30"/>
    </row>
    <row r="318" spans="3:3" ht="16.2">
      <c r="C318" s="30"/>
    </row>
    <row r="319" spans="3:3" ht="16.2">
      <c r="C319" s="30"/>
    </row>
    <row r="320" spans="3:3" ht="16.2">
      <c r="C320" s="30"/>
    </row>
    <row r="321" spans="3:3" ht="16.2">
      <c r="C321" s="30"/>
    </row>
    <row r="322" spans="3:3" ht="16.2">
      <c r="C322" s="30"/>
    </row>
    <row r="323" spans="3:3" ht="16.2">
      <c r="C323" s="30"/>
    </row>
    <row r="324" spans="3:3" ht="16.2">
      <c r="C324" s="30"/>
    </row>
    <row r="325" spans="3:3" ht="16.2">
      <c r="C325" s="30"/>
    </row>
    <row r="326" spans="3:3" ht="16.2">
      <c r="C326" s="30"/>
    </row>
    <row r="327" spans="3:3" ht="16.2">
      <c r="C327" s="30"/>
    </row>
    <row r="328" spans="3:3" ht="16.2">
      <c r="C328" s="30"/>
    </row>
    <row r="329" spans="3:3" ht="16.2">
      <c r="C329" s="30"/>
    </row>
    <row r="330" spans="3:3" ht="16.2">
      <c r="C330" s="30"/>
    </row>
    <row r="331" spans="3:3" ht="16.2">
      <c r="C331" s="30"/>
    </row>
    <row r="332" spans="3:3" ht="16.2">
      <c r="C332" s="30"/>
    </row>
    <row r="333" spans="3:3" ht="16.2">
      <c r="C333" s="30"/>
    </row>
    <row r="334" spans="3:3" ht="16.2">
      <c r="C334" s="30"/>
    </row>
    <row r="335" spans="3:3" ht="16.2">
      <c r="C335" s="30"/>
    </row>
    <row r="336" spans="3:3" ht="16.2">
      <c r="C336" s="30"/>
    </row>
    <row r="337" spans="3:3" ht="16.2">
      <c r="C337" s="30"/>
    </row>
    <row r="338" spans="3:3" ht="16.2">
      <c r="C338" s="30"/>
    </row>
    <row r="339" spans="3:3" ht="16.2">
      <c r="C339" s="30"/>
    </row>
    <row r="340" spans="3:3" ht="16.2">
      <c r="C340" s="30"/>
    </row>
    <row r="341" spans="3:3" ht="16.2">
      <c r="C341" s="30"/>
    </row>
    <row r="390" spans="3:3" ht="16.2">
      <c r="C390" s="30"/>
    </row>
    <row r="391" spans="3:3" ht="16.2">
      <c r="C391" s="30"/>
    </row>
    <row r="394" spans="3:3" ht="16.2">
      <c r="C394" s="30"/>
    </row>
    <row r="408" spans="3:3" ht="16.2">
      <c r="C408" s="30"/>
    </row>
    <row r="410" spans="3:3" ht="16.2">
      <c r="C410" s="30"/>
    </row>
    <row r="412" spans="3:3" ht="16.2">
      <c r="C412" s="30"/>
    </row>
    <row r="415" spans="3:3" ht="16.2">
      <c r="C415" s="30"/>
    </row>
    <row r="416" spans="3:3" ht="16.2">
      <c r="C416" s="30"/>
    </row>
    <row r="417" spans="3:3" ht="16.2">
      <c r="C417" s="30"/>
    </row>
    <row r="443" spans="3:3" ht="16.2">
      <c r="C443" s="30"/>
    </row>
    <row r="444" spans="3:3" ht="16.2">
      <c r="C444" s="30"/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D230:D338">
    <cfRule type="duplicateValues" dxfId="217" priority="116"/>
  </conditionalFormatting>
  <conditionalFormatting sqref="D230:D338">
    <cfRule type="duplicateValues" dxfId="216" priority="117"/>
    <cfRule type="duplicateValues" dxfId="215" priority="118"/>
    <cfRule type="duplicateValues" dxfId="214" priority="119"/>
  </conditionalFormatting>
  <conditionalFormatting sqref="D443:D1048576 D415:D417 D412 D410 D394 D408 D390:D391 D339:D341 D226:D229 D1:D223">
    <cfRule type="duplicateValues" dxfId="213" priority="1116"/>
  </conditionalFormatting>
  <conditionalFormatting sqref="D443:D1048576 D415:D417 D412 D410 D394 D408 D390:D391 D339:D341 D226:D229 D1:D223">
    <cfRule type="duplicateValues" dxfId="212" priority="1128"/>
    <cfRule type="duplicateValues" dxfId="211" priority="1129"/>
    <cfRule type="duplicateValues" dxfId="210" priority="1130"/>
  </conditionalFormatting>
  <conditionalFormatting sqref="D226:D1048576 D1:D223">
    <cfRule type="duplicateValues" dxfId="209" priority="1164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landscape" r:id="rId1"/>
  <headerFooter>
    <oddFooter>第 &amp;P 頁 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zoomScaleNormal="100"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16.77734375" style="42" bestFit="1" customWidth="1"/>
    <col min="5" max="5" width="21.21875" style="42" bestFit="1" customWidth="1"/>
    <col min="6" max="6" width="14.6640625" style="42" bestFit="1" customWidth="1"/>
    <col min="7" max="7" width="8" style="59" bestFit="1" customWidth="1"/>
    <col min="8" max="8" width="13.109375" style="59" bestFit="1" customWidth="1"/>
    <col min="9" max="9" width="13.109375" style="59" customWidth="1"/>
    <col min="10" max="10" width="8" style="59" bestFit="1" customWidth="1"/>
    <col min="11" max="12" width="13.109375" style="59" customWidth="1"/>
    <col min="13" max="13" width="9.44140625" style="59" bestFit="1" customWidth="1"/>
    <col min="14" max="15" width="13.109375" style="59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23">
      <c r="A1" s="204" t="s">
        <v>1412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T1" s="46" t="s">
        <v>637</v>
      </c>
      <c r="U1" s="46" t="s">
        <v>641</v>
      </c>
      <c r="V1" s="46" t="s">
        <v>636</v>
      </c>
      <c r="W1" s="48" t="s">
        <v>651</v>
      </c>
    </row>
    <row r="2" spans="1:23" ht="41.4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55</v>
      </c>
      <c r="H2" s="57" t="s">
        <v>48</v>
      </c>
      <c r="I2" s="57" t="s">
        <v>47</v>
      </c>
      <c r="J2" s="57" t="s">
        <v>687</v>
      </c>
      <c r="K2" s="57" t="s">
        <v>49</v>
      </c>
      <c r="L2" s="57" t="s">
        <v>50</v>
      </c>
      <c r="M2" s="57" t="s">
        <v>688</v>
      </c>
      <c r="N2" s="57" t="s">
        <v>51</v>
      </c>
      <c r="O2" s="57" t="s">
        <v>628</v>
      </c>
      <c r="P2" s="71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4</v>
      </c>
    </row>
    <row r="3" spans="1:23" ht="55.2">
      <c r="A3" s="102">
        <v>1</v>
      </c>
      <c r="B3" s="8" t="s">
        <v>42</v>
      </c>
      <c r="C3" s="8" t="s">
        <v>1368</v>
      </c>
      <c r="D3" s="8" t="s">
        <v>815</v>
      </c>
      <c r="E3" s="14" t="s">
        <v>590</v>
      </c>
      <c r="F3" s="8" t="s">
        <v>112</v>
      </c>
      <c r="G3" s="53">
        <v>2</v>
      </c>
      <c r="H3" s="53">
        <v>2</v>
      </c>
      <c r="I3" s="53">
        <v>29</v>
      </c>
      <c r="J3" s="55">
        <v>7</v>
      </c>
      <c r="K3" s="55">
        <v>10</v>
      </c>
      <c r="L3" s="55">
        <v>64</v>
      </c>
      <c r="M3" s="72">
        <v>7</v>
      </c>
      <c r="N3" s="72">
        <v>14</v>
      </c>
      <c r="O3" s="72">
        <v>93</v>
      </c>
      <c r="P3" s="38"/>
      <c r="Q3" s="23"/>
      <c r="R3" s="23"/>
      <c r="T3" s="196"/>
      <c r="U3" s="195"/>
      <c r="V3" s="45" t="s">
        <v>640</v>
      </c>
      <c r="W3" s="47">
        <f>SUMIF($B$2:$B$906,"國小",$G$2:$G$906)</f>
        <v>8</v>
      </c>
    </row>
    <row r="4" spans="1:23" ht="69">
      <c r="A4" s="102">
        <v>2</v>
      </c>
      <c r="B4" s="8" t="s">
        <v>42</v>
      </c>
      <c r="C4" s="8" t="s">
        <v>1375</v>
      </c>
      <c r="D4" s="8" t="s">
        <v>816</v>
      </c>
      <c r="E4" s="14" t="s">
        <v>951</v>
      </c>
      <c r="F4" s="8" t="s">
        <v>112</v>
      </c>
      <c r="G4" s="53">
        <v>2</v>
      </c>
      <c r="H4" s="53">
        <v>2</v>
      </c>
      <c r="I4" s="53">
        <v>42</v>
      </c>
      <c r="J4" s="55">
        <v>10</v>
      </c>
      <c r="K4" s="55">
        <v>4</v>
      </c>
      <c r="L4" s="55">
        <v>137</v>
      </c>
      <c r="M4" s="72">
        <v>14</v>
      </c>
      <c r="N4" s="72">
        <v>21</v>
      </c>
      <c r="O4" s="72">
        <v>275</v>
      </c>
      <c r="P4" s="38"/>
      <c r="Q4" s="23"/>
      <c r="R4" s="23"/>
      <c r="T4" s="196"/>
      <c r="U4" s="195"/>
      <c r="V4" s="45" t="s">
        <v>643</v>
      </c>
      <c r="W4" s="47">
        <f>SUMIF($B$2:$B$906,"國小",$H$2:$H$906)</f>
        <v>7</v>
      </c>
    </row>
    <row r="5" spans="1:23" ht="16.2">
      <c r="A5" s="102">
        <v>3</v>
      </c>
      <c r="B5" s="8" t="s">
        <v>42</v>
      </c>
      <c r="C5" s="8" t="s">
        <v>1371</v>
      </c>
      <c r="D5" s="8" t="s">
        <v>817</v>
      </c>
      <c r="E5" s="14" t="s">
        <v>591</v>
      </c>
      <c r="F5" s="8" t="s">
        <v>112</v>
      </c>
      <c r="G5" s="53" t="s">
        <v>631</v>
      </c>
      <c r="H5" s="53" t="s">
        <v>631</v>
      </c>
      <c r="I5" s="53" t="s">
        <v>631</v>
      </c>
      <c r="J5" s="55">
        <v>2</v>
      </c>
      <c r="K5" s="55">
        <v>1</v>
      </c>
      <c r="L5" s="55">
        <v>23</v>
      </c>
      <c r="M5" s="72">
        <v>3</v>
      </c>
      <c r="N5" s="72">
        <v>2</v>
      </c>
      <c r="O5" s="72">
        <v>23</v>
      </c>
      <c r="P5" s="38"/>
      <c r="Q5" s="23"/>
      <c r="R5" s="23"/>
      <c r="T5" s="196"/>
      <c r="U5" s="195"/>
      <c r="V5" s="45" t="s">
        <v>645</v>
      </c>
      <c r="W5" s="47">
        <f>SUMIF($B$2:$B$906,"國小",$I$2:$I$906)</f>
        <v>188</v>
      </c>
    </row>
    <row r="6" spans="1:23" ht="16.2">
      <c r="A6" s="102">
        <v>4</v>
      </c>
      <c r="B6" s="8" t="s">
        <v>42</v>
      </c>
      <c r="C6" s="8" t="s">
        <v>1372</v>
      </c>
      <c r="D6" s="8" t="s">
        <v>818</v>
      </c>
      <c r="E6" s="14" t="s">
        <v>591</v>
      </c>
      <c r="F6" s="8" t="s">
        <v>112</v>
      </c>
      <c r="G6" s="53" t="s">
        <v>631</v>
      </c>
      <c r="H6" s="53" t="s">
        <v>631</v>
      </c>
      <c r="I6" s="53" t="s">
        <v>631</v>
      </c>
      <c r="J6" s="55">
        <v>2</v>
      </c>
      <c r="K6" s="55">
        <v>1</v>
      </c>
      <c r="L6" s="55">
        <v>35</v>
      </c>
      <c r="M6" s="72">
        <v>3</v>
      </c>
      <c r="N6" s="72">
        <v>3</v>
      </c>
      <c r="O6" s="72">
        <v>35</v>
      </c>
      <c r="P6" s="38"/>
      <c r="Q6" s="23"/>
      <c r="R6" s="23"/>
      <c r="T6" s="196"/>
      <c r="U6" s="197" t="s">
        <v>648</v>
      </c>
      <c r="V6" s="45" t="s">
        <v>653</v>
      </c>
      <c r="W6" s="47">
        <v>3</v>
      </c>
    </row>
    <row r="7" spans="1:23" ht="55.2">
      <c r="A7" s="102">
        <v>5</v>
      </c>
      <c r="B7" s="8" t="s">
        <v>44</v>
      </c>
      <c r="C7" s="8" t="s">
        <v>1370</v>
      </c>
      <c r="D7" s="8" t="s">
        <v>819</v>
      </c>
      <c r="E7" s="14" t="s">
        <v>963</v>
      </c>
      <c r="F7" s="8" t="s">
        <v>112</v>
      </c>
      <c r="G7" s="53" t="s">
        <v>631</v>
      </c>
      <c r="H7" s="53" t="s">
        <v>631</v>
      </c>
      <c r="I7" s="53" t="s">
        <v>631</v>
      </c>
      <c r="J7" s="55">
        <v>8</v>
      </c>
      <c r="K7" s="55">
        <v>5</v>
      </c>
      <c r="L7" s="55">
        <v>102</v>
      </c>
      <c r="M7" s="72">
        <v>14</v>
      </c>
      <c r="N7" s="72">
        <v>9</v>
      </c>
      <c r="O7" s="72">
        <v>200</v>
      </c>
      <c r="P7" s="38"/>
      <c r="Q7" s="23"/>
      <c r="R7" s="23"/>
      <c r="T7" s="196"/>
      <c r="U7" s="197"/>
      <c r="V7" s="45" t="s">
        <v>640</v>
      </c>
      <c r="W7" s="47">
        <f>SUMIF($B$2:$B$906,"國中",$G$2:$G$906)</f>
        <v>6</v>
      </c>
    </row>
    <row r="8" spans="1:23" ht="16.2">
      <c r="A8" s="102">
        <v>6</v>
      </c>
      <c r="B8" s="8" t="s">
        <v>42</v>
      </c>
      <c r="C8" s="8" t="s">
        <v>1374</v>
      </c>
      <c r="D8" s="8" t="s">
        <v>820</v>
      </c>
      <c r="E8" s="14" t="s">
        <v>591</v>
      </c>
      <c r="F8" s="8" t="s">
        <v>112</v>
      </c>
      <c r="G8" s="53" t="s">
        <v>631</v>
      </c>
      <c r="H8" s="53" t="s">
        <v>631</v>
      </c>
      <c r="I8" s="53" t="s">
        <v>631</v>
      </c>
      <c r="J8" s="55">
        <v>5</v>
      </c>
      <c r="K8" s="55">
        <v>3</v>
      </c>
      <c r="L8" s="55">
        <v>46</v>
      </c>
      <c r="M8" s="72">
        <v>6</v>
      </c>
      <c r="N8" s="72">
        <v>4</v>
      </c>
      <c r="O8" s="72">
        <v>69</v>
      </c>
      <c r="P8" s="38"/>
      <c r="Q8" s="23"/>
      <c r="R8" s="23"/>
      <c r="T8" s="196"/>
      <c r="U8" s="197"/>
      <c r="V8" s="45" t="s">
        <v>643</v>
      </c>
      <c r="W8" s="47">
        <f>SUMIF($B$2:$B$906,"國小",$H$2:$H$906)</f>
        <v>7</v>
      </c>
    </row>
    <row r="9" spans="1:23" ht="16.2">
      <c r="A9" s="102">
        <v>7</v>
      </c>
      <c r="B9" s="8" t="s">
        <v>44</v>
      </c>
      <c r="C9" s="8" t="s">
        <v>1373</v>
      </c>
      <c r="D9" s="8" t="s">
        <v>821</v>
      </c>
      <c r="E9" s="14" t="s">
        <v>591</v>
      </c>
      <c r="F9" s="8" t="s">
        <v>112</v>
      </c>
      <c r="G9" s="53" t="s">
        <v>631</v>
      </c>
      <c r="H9" s="53" t="s">
        <v>631</v>
      </c>
      <c r="I9" s="53" t="s">
        <v>631</v>
      </c>
      <c r="J9" s="55">
        <v>2</v>
      </c>
      <c r="K9" s="55">
        <v>2</v>
      </c>
      <c r="L9" s="55">
        <v>51</v>
      </c>
      <c r="M9" s="72">
        <v>3</v>
      </c>
      <c r="N9" s="72">
        <v>3</v>
      </c>
      <c r="O9" s="72">
        <v>51</v>
      </c>
      <c r="P9" s="38"/>
      <c r="Q9" s="23"/>
      <c r="R9" s="23"/>
      <c r="T9" s="196"/>
      <c r="U9" s="197"/>
      <c r="V9" s="45" t="s">
        <v>645</v>
      </c>
      <c r="W9" s="47">
        <f>SUMIF($B$2:$B$906,"國中",$I$2:$I$906)</f>
        <v>130</v>
      </c>
    </row>
    <row r="10" spans="1:23" ht="16.2">
      <c r="A10" s="102">
        <v>8</v>
      </c>
      <c r="B10" s="8" t="s">
        <v>44</v>
      </c>
      <c r="C10" s="8" t="s">
        <v>1362</v>
      </c>
      <c r="D10" s="8" t="s">
        <v>822</v>
      </c>
      <c r="E10" s="14" t="s">
        <v>591</v>
      </c>
      <c r="F10" s="8" t="s">
        <v>112</v>
      </c>
      <c r="G10" s="53" t="s">
        <v>631</v>
      </c>
      <c r="H10" s="53" t="s">
        <v>631</v>
      </c>
      <c r="I10" s="53" t="s">
        <v>631</v>
      </c>
      <c r="J10" s="55">
        <v>3</v>
      </c>
      <c r="K10" s="55">
        <v>3</v>
      </c>
      <c r="L10" s="55">
        <v>48</v>
      </c>
      <c r="M10" s="72">
        <v>3</v>
      </c>
      <c r="N10" s="72">
        <v>4</v>
      </c>
      <c r="O10" s="72">
        <v>75</v>
      </c>
      <c r="P10" s="38"/>
      <c r="Q10" s="23"/>
      <c r="R10" s="23"/>
      <c r="T10" s="196"/>
      <c r="U10" s="195" t="s">
        <v>649</v>
      </c>
      <c r="V10" s="45" t="s">
        <v>653</v>
      </c>
      <c r="W10" s="47">
        <v>0</v>
      </c>
    </row>
    <row r="11" spans="1:23" ht="16.2">
      <c r="A11" s="102">
        <v>9</v>
      </c>
      <c r="B11" s="8" t="s">
        <v>42</v>
      </c>
      <c r="C11" s="8" t="s">
        <v>1357</v>
      </c>
      <c r="D11" s="8" t="s">
        <v>823</v>
      </c>
      <c r="E11" s="14" t="s">
        <v>591</v>
      </c>
      <c r="F11" s="8" t="s">
        <v>112</v>
      </c>
      <c r="G11" s="53" t="s">
        <v>631</v>
      </c>
      <c r="H11" s="53" t="s">
        <v>631</v>
      </c>
      <c r="I11" s="53" t="s">
        <v>631</v>
      </c>
      <c r="J11" s="55">
        <v>2</v>
      </c>
      <c r="K11" s="55">
        <v>2</v>
      </c>
      <c r="L11" s="55">
        <v>15</v>
      </c>
      <c r="M11" s="72">
        <v>2</v>
      </c>
      <c r="N11" s="72">
        <v>2</v>
      </c>
      <c r="O11" s="72">
        <v>15</v>
      </c>
      <c r="P11" s="38"/>
      <c r="Q11" s="23"/>
      <c r="R11" s="23"/>
      <c r="T11" s="196"/>
      <c r="U11" s="195"/>
      <c r="V11" s="45" t="s">
        <v>640</v>
      </c>
      <c r="W11" s="47">
        <f>SUMIF($B$2:$B$906,"高中職",$G$2:$G$906)</f>
        <v>0</v>
      </c>
    </row>
    <row r="12" spans="1:23">
      <c r="A12" s="102">
        <v>10</v>
      </c>
      <c r="B12" s="8" t="s">
        <v>2</v>
      </c>
      <c r="C12" s="8" t="s">
        <v>1384</v>
      </c>
      <c r="D12" s="8" t="s">
        <v>824</v>
      </c>
      <c r="E12" s="8" t="s">
        <v>592</v>
      </c>
      <c r="F12" s="8" t="s">
        <v>112</v>
      </c>
      <c r="G12" s="53">
        <v>2</v>
      </c>
      <c r="H12" s="53">
        <v>2</v>
      </c>
      <c r="I12" s="53">
        <v>35</v>
      </c>
      <c r="J12" s="55">
        <v>3</v>
      </c>
      <c r="K12" s="53" t="s">
        <v>631</v>
      </c>
      <c r="L12" s="53" t="s">
        <v>631</v>
      </c>
      <c r="M12" s="53" t="s">
        <v>631</v>
      </c>
      <c r="N12" s="53" t="s">
        <v>631</v>
      </c>
      <c r="O12" s="53" t="s">
        <v>631</v>
      </c>
      <c r="P12" s="38"/>
      <c r="Q12" s="23"/>
      <c r="R12" s="23"/>
      <c r="T12" s="196"/>
      <c r="U12" s="195"/>
      <c r="V12" s="45" t="s">
        <v>643</v>
      </c>
      <c r="W12" s="47">
        <f>SUMIF($B$2:$B$906,"高中職",$H$2:$H$906)</f>
        <v>0</v>
      </c>
    </row>
    <row r="13" spans="1:23">
      <c r="A13" s="102">
        <v>11</v>
      </c>
      <c r="B13" s="10" t="s">
        <v>2</v>
      </c>
      <c r="C13" s="10" t="s">
        <v>1351</v>
      </c>
      <c r="D13" s="8" t="s">
        <v>825</v>
      </c>
      <c r="E13" s="8" t="s">
        <v>592</v>
      </c>
      <c r="F13" s="8" t="s">
        <v>112</v>
      </c>
      <c r="G13" s="53">
        <v>2</v>
      </c>
      <c r="H13" s="53">
        <v>2</v>
      </c>
      <c r="I13" s="53">
        <v>54</v>
      </c>
      <c r="J13" s="55">
        <v>2</v>
      </c>
      <c r="K13" s="53" t="s">
        <v>631</v>
      </c>
      <c r="L13" s="53" t="s">
        <v>631</v>
      </c>
      <c r="M13" s="53" t="s">
        <v>631</v>
      </c>
      <c r="N13" s="53" t="s">
        <v>631</v>
      </c>
      <c r="O13" s="53" t="s">
        <v>631</v>
      </c>
      <c r="P13" s="38"/>
      <c r="Q13" s="23"/>
      <c r="R13" s="23"/>
      <c r="T13" s="196"/>
      <c r="U13" s="195"/>
      <c r="V13" s="45" t="s">
        <v>645</v>
      </c>
      <c r="W13" s="47">
        <f>SUMIF($B$2:$B$906,"高中職",$I$2:$I$906)</f>
        <v>0</v>
      </c>
    </row>
    <row r="14" spans="1:23">
      <c r="A14" s="102">
        <v>12</v>
      </c>
      <c r="B14" s="8" t="s">
        <v>44</v>
      </c>
      <c r="C14" s="8" t="s">
        <v>1355</v>
      </c>
      <c r="D14" s="8" t="s">
        <v>53</v>
      </c>
      <c r="E14" s="8" t="s">
        <v>593</v>
      </c>
      <c r="F14" s="8" t="s">
        <v>54</v>
      </c>
      <c r="G14" s="53">
        <v>1</v>
      </c>
      <c r="H14" s="53">
        <v>1</v>
      </c>
      <c r="I14" s="53">
        <v>44</v>
      </c>
      <c r="J14" s="53" t="s">
        <v>631</v>
      </c>
      <c r="K14" s="53" t="s">
        <v>631</v>
      </c>
      <c r="L14" s="53" t="s">
        <v>631</v>
      </c>
      <c r="M14" s="53" t="s">
        <v>631</v>
      </c>
      <c r="N14" s="53" t="s">
        <v>631</v>
      </c>
      <c r="O14" s="53" t="s">
        <v>631</v>
      </c>
      <c r="P14" s="39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23" ht="41.4">
      <c r="A15" s="102">
        <v>13</v>
      </c>
      <c r="B15" s="8" t="s">
        <v>2</v>
      </c>
      <c r="C15" s="8" t="s">
        <v>1346</v>
      </c>
      <c r="D15" s="8" t="s">
        <v>69</v>
      </c>
      <c r="E15" s="14" t="s">
        <v>588</v>
      </c>
      <c r="F15" s="8" t="s">
        <v>54</v>
      </c>
      <c r="G15" s="53" t="s">
        <v>631</v>
      </c>
      <c r="H15" s="53" t="s">
        <v>631</v>
      </c>
      <c r="I15" s="53" t="s">
        <v>631</v>
      </c>
      <c r="J15" s="55">
        <v>4</v>
      </c>
      <c r="K15" s="55">
        <v>4</v>
      </c>
      <c r="L15" s="55">
        <v>53</v>
      </c>
      <c r="M15" s="72">
        <v>4</v>
      </c>
      <c r="N15" s="72">
        <v>10</v>
      </c>
      <c r="O15" s="72">
        <v>77</v>
      </c>
      <c r="P15" s="39"/>
      <c r="Q15" s="8"/>
      <c r="R15" s="8"/>
      <c r="T15" s="196"/>
      <c r="U15" s="195"/>
      <c r="V15" s="45" t="s">
        <v>640</v>
      </c>
      <c r="W15" s="47">
        <f>SUMIF($B$2:$B$906,"大學",$G$2:$G$906)</f>
        <v>0</v>
      </c>
    </row>
    <row r="16" spans="1:23" ht="16.2">
      <c r="A16" s="102">
        <v>14</v>
      </c>
      <c r="B16" s="8" t="s">
        <v>2</v>
      </c>
      <c r="C16" s="8" t="s">
        <v>1344</v>
      </c>
      <c r="D16" s="8" t="s">
        <v>65</v>
      </c>
      <c r="E16" s="14" t="s">
        <v>219</v>
      </c>
      <c r="F16" s="8" t="s">
        <v>54</v>
      </c>
      <c r="G16" s="53">
        <v>2</v>
      </c>
      <c r="H16" s="53">
        <v>2</v>
      </c>
      <c r="I16" s="53">
        <v>41</v>
      </c>
      <c r="J16" s="55">
        <v>4</v>
      </c>
      <c r="K16" s="55">
        <v>2</v>
      </c>
      <c r="L16" s="55">
        <v>76</v>
      </c>
      <c r="M16" s="72">
        <v>6</v>
      </c>
      <c r="N16" s="72">
        <v>2</v>
      </c>
      <c r="O16" s="72">
        <v>104</v>
      </c>
      <c r="P16" s="39"/>
      <c r="Q16" s="8"/>
      <c r="R16" s="8"/>
      <c r="T16" s="196"/>
      <c r="U16" s="195"/>
      <c r="V16" s="45" t="s">
        <v>643</v>
      </c>
      <c r="W16" s="47">
        <f>SUMIF($B$2:$B$906,"大學",$H$2:$H$906)</f>
        <v>0</v>
      </c>
    </row>
    <row r="17" spans="1:49" ht="16.2">
      <c r="A17" s="102">
        <v>15</v>
      </c>
      <c r="B17" s="8" t="s">
        <v>2</v>
      </c>
      <c r="C17" s="8" t="s">
        <v>1347</v>
      </c>
      <c r="D17" s="10" t="s">
        <v>70</v>
      </c>
      <c r="E17" s="10" t="s">
        <v>594</v>
      </c>
      <c r="F17" s="8" t="s">
        <v>54</v>
      </c>
      <c r="G17" s="53" t="s">
        <v>631</v>
      </c>
      <c r="H17" s="53" t="s">
        <v>631</v>
      </c>
      <c r="I17" s="53" t="s">
        <v>631</v>
      </c>
      <c r="J17" s="55">
        <v>1</v>
      </c>
      <c r="K17" s="55">
        <v>1</v>
      </c>
      <c r="L17" s="55">
        <v>28</v>
      </c>
      <c r="M17" s="72">
        <v>1</v>
      </c>
      <c r="N17" s="72">
        <v>1</v>
      </c>
      <c r="O17" s="72">
        <v>30</v>
      </c>
      <c r="P17" s="39"/>
      <c r="Q17" s="8"/>
      <c r="R17" s="8"/>
      <c r="S17" s="40"/>
      <c r="T17" s="196"/>
      <c r="U17" s="195"/>
      <c r="V17" s="45" t="s">
        <v>645</v>
      </c>
      <c r="W17" s="47">
        <f>SUMIF($B$2:$B$906,"大學",$I$2:$I$906)</f>
        <v>0</v>
      </c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</row>
    <row r="18" spans="1:49" ht="16.2">
      <c r="A18" s="102">
        <v>16</v>
      </c>
      <c r="B18" s="8" t="s">
        <v>2</v>
      </c>
      <c r="C18" s="8" t="s">
        <v>1352</v>
      </c>
      <c r="D18" s="8" t="s">
        <v>72</v>
      </c>
      <c r="E18" s="10" t="s">
        <v>595</v>
      </c>
      <c r="F18" s="8" t="s">
        <v>54</v>
      </c>
      <c r="G18" s="53" t="s">
        <v>631</v>
      </c>
      <c r="H18" s="53" t="s">
        <v>631</v>
      </c>
      <c r="I18" s="53" t="s">
        <v>631</v>
      </c>
      <c r="J18" s="55">
        <v>1</v>
      </c>
      <c r="K18" s="53" t="s">
        <v>631</v>
      </c>
      <c r="L18" s="55">
        <v>5</v>
      </c>
      <c r="M18" s="72">
        <v>1</v>
      </c>
      <c r="N18" s="72">
        <v>1</v>
      </c>
      <c r="O18" s="72">
        <v>5</v>
      </c>
      <c r="P18" s="39"/>
      <c r="Q18" s="8"/>
      <c r="R18" s="8"/>
      <c r="T18" s="196"/>
      <c r="U18" s="195" t="s">
        <v>654</v>
      </c>
      <c r="V18" s="45" t="s">
        <v>653</v>
      </c>
      <c r="W18" s="47">
        <f>W2+W6+W10+W14</f>
        <v>7</v>
      </c>
    </row>
    <row r="19" spans="1:49" ht="41.4">
      <c r="A19" s="102">
        <v>17</v>
      </c>
      <c r="B19" s="8" t="s">
        <v>44</v>
      </c>
      <c r="C19" s="8" t="s">
        <v>1369</v>
      </c>
      <c r="D19" s="8" t="s">
        <v>814</v>
      </c>
      <c r="E19" s="14" t="s">
        <v>959</v>
      </c>
      <c r="F19" s="8" t="s">
        <v>106</v>
      </c>
      <c r="G19" s="53">
        <v>3</v>
      </c>
      <c r="H19" s="53">
        <v>2</v>
      </c>
      <c r="I19" s="53">
        <v>73</v>
      </c>
      <c r="J19" s="55">
        <v>4</v>
      </c>
      <c r="K19" s="55">
        <v>2</v>
      </c>
      <c r="L19" s="55">
        <v>45</v>
      </c>
      <c r="M19" s="72">
        <v>6</v>
      </c>
      <c r="N19" s="72">
        <v>4</v>
      </c>
      <c r="O19" s="72">
        <v>46</v>
      </c>
      <c r="P19" s="38"/>
      <c r="Q19" s="23"/>
      <c r="R19" s="23"/>
      <c r="T19" s="196"/>
      <c r="U19" s="195"/>
      <c r="V19" s="45" t="s">
        <v>640</v>
      </c>
      <c r="W19" s="47">
        <f>W3+W7+W11+W15</f>
        <v>14</v>
      </c>
    </row>
    <row r="20" spans="1:49" ht="16.2">
      <c r="A20" s="102">
        <v>18</v>
      </c>
      <c r="B20" s="8" t="s">
        <v>42</v>
      </c>
      <c r="C20" s="8" t="s">
        <v>1356</v>
      </c>
      <c r="D20" s="8" t="s">
        <v>826</v>
      </c>
      <c r="E20" s="14" t="s">
        <v>115</v>
      </c>
      <c r="F20" s="8" t="s">
        <v>106</v>
      </c>
      <c r="G20" s="53" t="s">
        <v>631</v>
      </c>
      <c r="H20" s="53" t="s">
        <v>631</v>
      </c>
      <c r="I20" s="53" t="s">
        <v>631</v>
      </c>
      <c r="J20" s="55">
        <v>3</v>
      </c>
      <c r="K20" s="55">
        <v>1</v>
      </c>
      <c r="L20" s="55">
        <v>47</v>
      </c>
      <c r="M20" s="72">
        <v>10</v>
      </c>
      <c r="N20" s="72">
        <v>14</v>
      </c>
      <c r="O20" s="72">
        <v>124</v>
      </c>
      <c r="P20" s="38"/>
      <c r="Q20" s="23"/>
      <c r="R20" s="23"/>
      <c r="T20" s="196"/>
      <c r="U20" s="195"/>
      <c r="V20" s="45" t="s">
        <v>643</v>
      </c>
      <c r="W20" s="47">
        <f>W4+W8+W12+W16</f>
        <v>14</v>
      </c>
    </row>
    <row r="21" spans="1:49" ht="16.2">
      <c r="A21" s="102">
        <v>19</v>
      </c>
      <c r="B21" s="8" t="s">
        <v>1238</v>
      </c>
      <c r="C21" s="8" t="s">
        <v>1377</v>
      </c>
      <c r="D21" s="8" t="s">
        <v>827</v>
      </c>
      <c r="E21" s="14" t="s">
        <v>115</v>
      </c>
      <c r="F21" s="8" t="s">
        <v>106</v>
      </c>
      <c r="G21" s="53" t="s">
        <v>631</v>
      </c>
      <c r="H21" s="53" t="s">
        <v>631</v>
      </c>
      <c r="I21" s="53" t="s">
        <v>631</v>
      </c>
      <c r="J21" s="55">
        <v>2</v>
      </c>
      <c r="K21" s="55">
        <v>1</v>
      </c>
      <c r="L21" s="55">
        <v>26</v>
      </c>
      <c r="M21" s="72">
        <v>5</v>
      </c>
      <c r="N21" s="72">
        <v>3</v>
      </c>
      <c r="O21" s="72">
        <v>54</v>
      </c>
      <c r="P21" s="38"/>
      <c r="Q21" s="23"/>
      <c r="R21" s="23"/>
      <c r="T21" s="196"/>
      <c r="U21" s="195"/>
      <c r="V21" s="45" t="s">
        <v>645</v>
      </c>
      <c r="W21" s="47">
        <f>W5+W9+W13+W17</f>
        <v>318</v>
      </c>
    </row>
    <row r="22" spans="1:49" ht="16.2">
      <c r="A22" s="102">
        <v>20</v>
      </c>
      <c r="B22" s="8" t="s">
        <v>1238</v>
      </c>
      <c r="C22" s="10" t="s">
        <v>1376</v>
      </c>
      <c r="D22" s="8" t="s">
        <v>828</v>
      </c>
      <c r="E22" s="14" t="s">
        <v>115</v>
      </c>
      <c r="F22" s="8" t="s">
        <v>106</v>
      </c>
      <c r="G22" s="53" t="s">
        <v>631</v>
      </c>
      <c r="H22" s="53" t="s">
        <v>631</v>
      </c>
      <c r="I22" s="53" t="s">
        <v>631</v>
      </c>
      <c r="J22" s="55">
        <v>5</v>
      </c>
      <c r="K22" s="55">
        <v>1</v>
      </c>
      <c r="L22" s="55">
        <v>108</v>
      </c>
      <c r="M22" s="72">
        <v>5</v>
      </c>
      <c r="N22" s="72">
        <v>1</v>
      </c>
      <c r="O22" s="72">
        <v>108</v>
      </c>
      <c r="P22" s="38"/>
      <c r="Q22" s="23"/>
      <c r="R22" s="23"/>
      <c r="T22" s="196" t="s">
        <v>646</v>
      </c>
      <c r="U22" s="195" t="s">
        <v>647</v>
      </c>
      <c r="V22" s="45" t="s">
        <v>653</v>
      </c>
      <c r="W22" s="47">
        <v>25</v>
      </c>
    </row>
    <row r="23" spans="1:49">
      <c r="A23" s="102">
        <v>21</v>
      </c>
      <c r="B23" s="8" t="s">
        <v>246</v>
      </c>
      <c r="C23" s="8" t="s">
        <v>1358</v>
      </c>
      <c r="D23" s="8" t="s">
        <v>415</v>
      </c>
      <c r="E23" s="10" t="s">
        <v>402</v>
      </c>
      <c r="F23" s="8"/>
      <c r="G23" s="53" t="s">
        <v>631</v>
      </c>
      <c r="H23" s="53" t="s">
        <v>631</v>
      </c>
      <c r="I23" s="53" t="s">
        <v>631</v>
      </c>
      <c r="J23" s="53" t="s">
        <v>631</v>
      </c>
      <c r="K23" s="53" t="s">
        <v>631</v>
      </c>
      <c r="L23" s="53" t="s">
        <v>631</v>
      </c>
      <c r="M23" s="53" t="s">
        <v>631</v>
      </c>
      <c r="N23" s="53" t="s">
        <v>631</v>
      </c>
      <c r="O23" s="53" t="s">
        <v>631</v>
      </c>
      <c r="P23" s="39"/>
      <c r="Q23" s="8"/>
      <c r="R23" s="8"/>
      <c r="T23" s="196"/>
      <c r="U23" s="195"/>
      <c r="V23" s="45" t="s">
        <v>640</v>
      </c>
      <c r="W23" s="47">
        <f>SUMIF($B$2:$B$906,"國小",$J$2:$J$906)</f>
        <v>68</v>
      </c>
    </row>
    <row r="24" spans="1:49" ht="16.2">
      <c r="A24" s="102">
        <v>22</v>
      </c>
      <c r="B24" s="8" t="s">
        <v>416</v>
      </c>
      <c r="C24" s="8" t="s">
        <v>1359</v>
      </c>
      <c r="D24" s="8" t="s">
        <v>417</v>
      </c>
      <c r="E24" s="10" t="s">
        <v>402</v>
      </c>
      <c r="F24" s="8"/>
      <c r="G24" s="53" t="s">
        <v>631</v>
      </c>
      <c r="H24" s="53" t="s">
        <v>631</v>
      </c>
      <c r="I24" s="53" t="s">
        <v>631</v>
      </c>
      <c r="J24" s="55">
        <v>6</v>
      </c>
      <c r="K24" s="55">
        <v>9</v>
      </c>
      <c r="L24" s="55">
        <v>7</v>
      </c>
      <c r="M24" s="72">
        <v>6</v>
      </c>
      <c r="N24" s="72">
        <v>11</v>
      </c>
      <c r="O24" s="72">
        <v>87</v>
      </c>
      <c r="P24" s="39"/>
      <c r="Q24" s="8"/>
      <c r="R24" s="8"/>
      <c r="T24" s="196"/>
      <c r="U24" s="195"/>
      <c r="V24" s="45" t="s">
        <v>643</v>
      </c>
      <c r="W24" s="47">
        <f>SUMIF($B$2:$B$906,"國小",$K$2:$K$906)</f>
        <v>48</v>
      </c>
    </row>
    <row r="25" spans="1:49">
      <c r="A25" s="102">
        <v>23</v>
      </c>
      <c r="B25" s="8" t="s">
        <v>413</v>
      </c>
      <c r="C25" s="8" t="s">
        <v>1348</v>
      </c>
      <c r="D25" s="8" t="s">
        <v>418</v>
      </c>
      <c r="E25" s="10" t="s">
        <v>67</v>
      </c>
      <c r="F25" s="8"/>
      <c r="G25" s="53" t="s">
        <v>631</v>
      </c>
      <c r="H25" s="53" t="s">
        <v>631</v>
      </c>
      <c r="I25" s="53" t="s">
        <v>631</v>
      </c>
      <c r="J25" s="53" t="s">
        <v>631</v>
      </c>
      <c r="K25" s="53" t="s">
        <v>631</v>
      </c>
      <c r="L25" s="53" t="s">
        <v>631</v>
      </c>
      <c r="M25" s="53" t="s">
        <v>631</v>
      </c>
      <c r="N25" s="53" t="s">
        <v>631</v>
      </c>
      <c r="O25" s="53" t="s">
        <v>631</v>
      </c>
      <c r="P25" s="39"/>
      <c r="Q25" s="8"/>
      <c r="R25" s="8"/>
      <c r="T25" s="196"/>
      <c r="U25" s="195"/>
      <c r="V25" s="45" t="s">
        <v>645</v>
      </c>
      <c r="W25" s="47">
        <f>SUMIF($B$2:$B$906,"國小",$L$2:$L$906)</f>
        <v>779</v>
      </c>
    </row>
    <row r="26" spans="1:49" ht="16.2">
      <c r="A26" s="102">
        <v>24</v>
      </c>
      <c r="B26" s="8" t="s">
        <v>246</v>
      </c>
      <c r="C26" s="8" t="s">
        <v>1360</v>
      </c>
      <c r="D26" s="8" t="s">
        <v>419</v>
      </c>
      <c r="E26" s="10" t="s">
        <v>67</v>
      </c>
      <c r="F26" s="10"/>
      <c r="G26" s="53" t="s">
        <v>631</v>
      </c>
      <c r="H26" s="53" t="s">
        <v>631</v>
      </c>
      <c r="I26" s="53" t="s">
        <v>631</v>
      </c>
      <c r="J26" s="53" t="s">
        <v>631</v>
      </c>
      <c r="K26" s="53" t="s">
        <v>631</v>
      </c>
      <c r="L26" s="53" t="s">
        <v>631</v>
      </c>
      <c r="M26" s="72">
        <v>1</v>
      </c>
      <c r="N26" s="72">
        <v>1</v>
      </c>
      <c r="O26" s="53" t="s">
        <v>631</v>
      </c>
      <c r="P26" s="39"/>
      <c r="Q26" s="8"/>
      <c r="R26" s="8"/>
      <c r="T26" s="196"/>
      <c r="U26" s="197" t="s">
        <v>648</v>
      </c>
      <c r="V26" s="45" t="s">
        <v>653</v>
      </c>
      <c r="W26" s="47">
        <v>11</v>
      </c>
    </row>
    <row r="27" spans="1:49" ht="16.2">
      <c r="A27" s="102">
        <v>25</v>
      </c>
      <c r="B27" s="8" t="s">
        <v>405</v>
      </c>
      <c r="C27" s="8" t="s">
        <v>1363</v>
      </c>
      <c r="D27" s="8" t="s">
        <v>421</v>
      </c>
      <c r="E27" s="10" t="s">
        <v>402</v>
      </c>
      <c r="F27" s="10"/>
      <c r="G27" s="53" t="s">
        <v>631</v>
      </c>
      <c r="H27" s="53" t="s">
        <v>631</v>
      </c>
      <c r="I27" s="53" t="s">
        <v>631</v>
      </c>
      <c r="J27" s="55">
        <v>2</v>
      </c>
      <c r="K27" s="55">
        <v>2</v>
      </c>
      <c r="L27" s="55">
        <v>2</v>
      </c>
      <c r="M27" s="72">
        <v>6</v>
      </c>
      <c r="N27" s="72">
        <v>13</v>
      </c>
      <c r="O27" s="72">
        <v>59</v>
      </c>
      <c r="P27" s="39"/>
      <c r="Q27" s="8"/>
      <c r="R27" s="8"/>
      <c r="T27" s="196"/>
      <c r="U27" s="197"/>
      <c r="V27" s="45" t="s">
        <v>640</v>
      </c>
      <c r="W27" s="47">
        <f>SUMIF($B$2:$B$906,"國中",$J$2:$J$906)</f>
        <v>15</v>
      </c>
    </row>
    <row r="28" spans="1:49">
      <c r="A28" s="102">
        <v>26</v>
      </c>
      <c r="B28" s="8" t="s">
        <v>246</v>
      </c>
      <c r="C28" s="8" t="s">
        <v>1364</v>
      </c>
      <c r="D28" s="8" t="s">
        <v>422</v>
      </c>
      <c r="E28" s="10" t="s">
        <v>67</v>
      </c>
      <c r="F28" s="8"/>
      <c r="G28" s="53" t="s">
        <v>631</v>
      </c>
      <c r="H28" s="53" t="s">
        <v>631</v>
      </c>
      <c r="I28" s="53" t="s">
        <v>631</v>
      </c>
      <c r="J28" s="53" t="s">
        <v>631</v>
      </c>
      <c r="K28" s="53" t="s">
        <v>631</v>
      </c>
      <c r="L28" s="53" t="s">
        <v>631</v>
      </c>
      <c r="M28" s="53" t="s">
        <v>631</v>
      </c>
      <c r="N28" s="53" t="s">
        <v>631</v>
      </c>
      <c r="O28" s="53" t="s">
        <v>631</v>
      </c>
      <c r="P28" s="39"/>
      <c r="Q28" s="8"/>
      <c r="R28" s="8"/>
      <c r="T28" s="196"/>
      <c r="U28" s="197"/>
      <c r="V28" s="45" t="s">
        <v>643</v>
      </c>
      <c r="W28" s="47">
        <f>SUMIF($B$2:$B$906,"國中",$K$2:$K$906)</f>
        <v>7</v>
      </c>
    </row>
    <row r="29" spans="1:49" ht="16.2">
      <c r="A29" s="102">
        <v>27</v>
      </c>
      <c r="B29" s="8" t="s">
        <v>413</v>
      </c>
      <c r="C29" s="8" t="s">
        <v>1349</v>
      </c>
      <c r="D29" s="8" t="s">
        <v>423</v>
      </c>
      <c r="E29" s="10" t="s">
        <v>67</v>
      </c>
      <c r="F29" s="8"/>
      <c r="G29" s="53" t="s">
        <v>631</v>
      </c>
      <c r="H29" s="53" t="s">
        <v>631</v>
      </c>
      <c r="I29" s="53" t="s">
        <v>631</v>
      </c>
      <c r="J29" s="53" t="s">
        <v>631</v>
      </c>
      <c r="K29" s="53" t="s">
        <v>631</v>
      </c>
      <c r="L29" s="53" t="s">
        <v>631</v>
      </c>
      <c r="M29" s="72">
        <v>1</v>
      </c>
      <c r="N29" s="72">
        <v>1</v>
      </c>
      <c r="O29" s="72">
        <v>6</v>
      </c>
      <c r="P29" s="39"/>
      <c r="Q29" s="8"/>
      <c r="R29" s="8"/>
      <c r="T29" s="196"/>
      <c r="U29" s="197"/>
      <c r="V29" s="45" t="s">
        <v>645</v>
      </c>
      <c r="W29" s="47">
        <f>SUMIF($B$2:$B$906,"國中",$L$2:$L$906)</f>
        <v>162</v>
      </c>
    </row>
    <row r="30" spans="1:49">
      <c r="A30" s="102">
        <v>28</v>
      </c>
      <c r="B30" s="8" t="s">
        <v>246</v>
      </c>
      <c r="C30" s="8" t="s">
        <v>1366</v>
      </c>
      <c r="D30" s="8" t="s">
        <v>424</v>
      </c>
      <c r="E30" s="10" t="s">
        <v>402</v>
      </c>
      <c r="F30" s="8"/>
      <c r="G30" s="53" t="s">
        <v>631</v>
      </c>
      <c r="H30" s="53" t="s">
        <v>631</v>
      </c>
      <c r="I30" s="53" t="s">
        <v>631</v>
      </c>
      <c r="J30" s="53" t="s">
        <v>631</v>
      </c>
      <c r="K30" s="53" t="s">
        <v>631</v>
      </c>
      <c r="L30" s="53" t="s">
        <v>631</v>
      </c>
      <c r="M30" s="53" t="s">
        <v>631</v>
      </c>
      <c r="N30" s="53" t="s">
        <v>631</v>
      </c>
      <c r="O30" s="53" t="s">
        <v>631</v>
      </c>
      <c r="P30" s="39"/>
      <c r="Q30" s="8"/>
      <c r="R30" s="8"/>
      <c r="T30" s="196"/>
      <c r="U30" s="195" t="s">
        <v>649</v>
      </c>
      <c r="V30" s="45" t="s">
        <v>653</v>
      </c>
      <c r="W30" s="47">
        <v>0</v>
      </c>
    </row>
    <row r="31" spans="1:49">
      <c r="A31" s="102">
        <v>29</v>
      </c>
      <c r="B31" s="8" t="s">
        <v>246</v>
      </c>
      <c r="C31" s="8" t="s">
        <v>1367</v>
      </c>
      <c r="D31" s="8" t="s">
        <v>425</v>
      </c>
      <c r="E31" s="10" t="s">
        <v>402</v>
      </c>
      <c r="F31" s="102"/>
      <c r="G31" s="53" t="s">
        <v>631</v>
      </c>
      <c r="H31" s="53" t="s">
        <v>631</v>
      </c>
      <c r="I31" s="53" t="s">
        <v>631</v>
      </c>
      <c r="J31" s="53" t="s">
        <v>631</v>
      </c>
      <c r="K31" s="53" t="s">
        <v>631</v>
      </c>
      <c r="L31" s="53" t="s">
        <v>631</v>
      </c>
      <c r="M31" s="53">
        <v>1</v>
      </c>
      <c r="N31" s="53">
        <v>1</v>
      </c>
      <c r="O31" s="53" t="s">
        <v>631</v>
      </c>
      <c r="P31" s="38"/>
      <c r="Q31" s="23"/>
      <c r="R31" s="23"/>
      <c r="T31" s="196"/>
      <c r="U31" s="195"/>
      <c r="V31" s="45" t="s">
        <v>640</v>
      </c>
      <c r="W31" s="47">
        <f>SUMIF($B$2:$B$906,"高中職",$J$2:$J$906)</f>
        <v>0</v>
      </c>
    </row>
    <row r="32" spans="1:49" ht="16.2">
      <c r="A32" s="102">
        <v>30</v>
      </c>
      <c r="B32" s="8" t="s">
        <v>405</v>
      </c>
      <c r="C32" s="8" t="s">
        <v>1378</v>
      </c>
      <c r="D32" s="8" t="s">
        <v>426</v>
      </c>
      <c r="E32" s="10" t="s">
        <v>402</v>
      </c>
      <c r="F32" s="102"/>
      <c r="G32" s="53" t="s">
        <v>631</v>
      </c>
      <c r="H32" s="53" t="s">
        <v>631</v>
      </c>
      <c r="I32" s="53" t="s">
        <v>631</v>
      </c>
      <c r="J32" s="55">
        <v>4</v>
      </c>
      <c r="K32" s="55">
        <v>1</v>
      </c>
      <c r="L32" s="55">
        <v>21</v>
      </c>
      <c r="M32" s="72">
        <v>14</v>
      </c>
      <c r="N32" s="72">
        <v>18</v>
      </c>
      <c r="O32" s="72">
        <v>236</v>
      </c>
      <c r="P32" s="38"/>
      <c r="Q32" s="23"/>
      <c r="R32" s="23"/>
      <c r="T32" s="196"/>
      <c r="U32" s="195"/>
      <c r="V32" s="45" t="s">
        <v>643</v>
      </c>
      <c r="W32" s="47">
        <f>SUMIF($B$2:$B$906,"高中職",$K$2:$K$906)</f>
        <v>0</v>
      </c>
    </row>
    <row r="33" spans="1:23" ht="16.2">
      <c r="A33" s="102">
        <v>31</v>
      </c>
      <c r="B33" s="8" t="s">
        <v>246</v>
      </c>
      <c r="C33" s="8" t="s">
        <v>1379</v>
      </c>
      <c r="D33" s="8" t="s">
        <v>427</v>
      </c>
      <c r="E33" s="10" t="s">
        <v>402</v>
      </c>
      <c r="F33" s="102"/>
      <c r="G33" s="53" t="s">
        <v>631</v>
      </c>
      <c r="H33" s="53" t="s">
        <v>631</v>
      </c>
      <c r="I33" s="53" t="s">
        <v>631</v>
      </c>
      <c r="J33" s="55">
        <v>1</v>
      </c>
      <c r="K33" s="53" t="s">
        <v>631</v>
      </c>
      <c r="L33" s="55">
        <v>2</v>
      </c>
      <c r="M33" s="72">
        <v>6</v>
      </c>
      <c r="N33" s="53" t="s">
        <v>631</v>
      </c>
      <c r="O33" s="72">
        <v>36</v>
      </c>
      <c r="P33" s="38"/>
      <c r="Q33" s="23"/>
      <c r="R33" s="23"/>
      <c r="T33" s="196"/>
      <c r="U33" s="195"/>
      <c r="V33" s="45" t="s">
        <v>645</v>
      </c>
      <c r="W33" s="47">
        <f>SUMIF($B$2:$B$906,"高中職",$L$2:$L$906)</f>
        <v>0</v>
      </c>
    </row>
    <row r="34" spans="1:23" ht="16.2">
      <c r="A34" s="102">
        <v>32</v>
      </c>
      <c r="B34" s="8" t="s">
        <v>405</v>
      </c>
      <c r="C34" s="8" t="s">
        <v>1380</v>
      </c>
      <c r="D34" s="8" t="s">
        <v>428</v>
      </c>
      <c r="E34" s="10" t="s">
        <v>402</v>
      </c>
      <c r="F34" s="102"/>
      <c r="G34" s="53" t="s">
        <v>631</v>
      </c>
      <c r="H34" s="53" t="s">
        <v>631</v>
      </c>
      <c r="I34" s="53" t="s">
        <v>631</v>
      </c>
      <c r="J34" s="53" t="s">
        <v>631</v>
      </c>
      <c r="K34" s="53" t="s">
        <v>631</v>
      </c>
      <c r="L34" s="53" t="s">
        <v>631</v>
      </c>
      <c r="M34" s="72">
        <v>1</v>
      </c>
      <c r="N34" s="72">
        <v>1</v>
      </c>
      <c r="O34" s="53" t="s">
        <v>631</v>
      </c>
      <c r="P34" s="38"/>
      <c r="Q34" s="23"/>
      <c r="R34" s="23"/>
      <c r="T34" s="196"/>
      <c r="U34" s="195" t="s">
        <v>650</v>
      </c>
      <c r="V34" s="45" t="s">
        <v>653</v>
      </c>
      <c r="W34" s="47">
        <v>0</v>
      </c>
    </row>
    <row r="35" spans="1:23" ht="16.2">
      <c r="A35" s="102">
        <v>33</v>
      </c>
      <c r="B35" s="8" t="s">
        <v>405</v>
      </c>
      <c r="C35" s="8" t="s">
        <v>1381</v>
      </c>
      <c r="D35" s="8" t="s">
        <v>429</v>
      </c>
      <c r="E35" s="10" t="s">
        <v>402</v>
      </c>
      <c r="F35" s="102"/>
      <c r="G35" s="53" t="s">
        <v>631</v>
      </c>
      <c r="H35" s="53" t="s">
        <v>631</v>
      </c>
      <c r="I35" s="53" t="s">
        <v>631</v>
      </c>
      <c r="J35" s="53" t="s">
        <v>631</v>
      </c>
      <c r="K35" s="53" t="s">
        <v>631</v>
      </c>
      <c r="L35" s="53" t="s">
        <v>631</v>
      </c>
      <c r="M35" s="72">
        <v>2</v>
      </c>
      <c r="N35" s="72">
        <v>1</v>
      </c>
      <c r="O35" s="72">
        <v>14</v>
      </c>
      <c r="P35" s="38"/>
      <c r="Q35" s="23"/>
      <c r="R35" s="23"/>
      <c r="T35" s="196"/>
      <c r="U35" s="195"/>
      <c r="V35" s="45" t="s">
        <v>640</v>
      </c>
      <c r="W35" s="47">
        <f>SUMIF($B$2:$B$906,"大學",$J$2:$J$906)</f>
        <v>0</v>
      </c>
    </row>
    <row r="36" spans="1:23">
      <c r="A36" s="102">
        <v>34</v>
      </c>
      <c r="B36" s="8" t="s">
        <v>44</v>
      </c>
      <c r="C36" s="8" t="s">
        <v>1361</v>
      </c>
      <c r="D36" s="8" t="s">
        <v>420</v>
      </c>
      <c r="E36" s="10" t="s">
        <v>136</v>
      </c>
      <c r="F36" s="10"/>
      <c r="G36" s="53" t="s">
        <v>631</v>
      </c>
      <c r="H36" s="53" t="s">
        <v>631</v>
      </c>
      <c r="I36" s="53" t="s">
        <v>631</v>
      </c>
      <c r="J36" s="53" t="s">
        <v>631</v>
      </c>
      <c r="K36" s="53" t="s">
        <v>631</v>
      </c>
      <c r="L36" s="53" t="s">
        <v>631</v>
      </c>
      <c r="M36" s="53" t="s">
        <v>631</v>
      </c>
      <c r="N36" s="53" t="s">
        <v>631</v>
      </c>
      <c r="O36" s="53" t="s">
        <v>631</v>
      </c>
      <c r="P36" s="39"/>
      <c r="Q36" s="8"/>
      <c r="R36" s="8"/>
      <c r="T36" s="196"/>
      <c r="U36" s="195"/>
      <c r="V36" s="45" t="s">
        <v>643</v>
      </c>
      <c r="W36" s="47">
        <f>SUMIF($B$2:$B$906,"大學",$K$2:$K$906)</f>
        <v>0</v>
      </c>
    </row>
    <row r="37" spans="1:23" ht="16.2">
      <c r="A37" s="102">
        <v>35</v>
      </c>
      <c r="B37" s="8" t="s">
        <v>44</v>
      </c>
      <c r="C37" s="8" t="s">
        <v>1365</v>
      </c>
      <c r="D37" s="8" t="s">
        <v>840</v>
      </c>
      <c r="E37" s="10" t="s">
        <v>136</v>
      </c>
      <c r="F37" s="8"/>
      <c r="G37" s="53" t="s">
        <v>631</v>
      </c>
      <c r="H37" s="53" t="s">
        <v>631</v>
      </c>
      <c r="I37" s="53" t="s">
        <v>631</v>
      </c>
      <c r="J37" s="53" t="s">
        <v>631</v>
      </c>
      <c r="K37" s="53" t="s">
        <v>631</v>
      </c>
      <c r="L37" s="53" t="s">
        <v>631</v>
      </c>
      <c r="M37" s="72">
        <v>2</v>
      </c>
      <c r="N37" s="72">
        <v>1</v>
      </c>
      <c r="O37" s="72">
        <v>7</v>
      </c>
      <c r="P37" s="39"/>
      <c r="Q37" s="8"/>
      <c r="R37" s="8"/>
      <c r="T37" s="196"/>
      <c r="U37" s="195"/>
      <c r="V37" s="45" t="s">
        <v>645</v>
      </c>
      <c r="W37" s="47">
        <f>SUMIF($B$2:$B$906,"大學",$L$2:$L$906)</f>
        <v>0</v>
      </c>
    </row>
    <row r="38" spans="1:23" ht="16.2">
      <c r="A38" s="102">
        <v>36</v>
      </c>
      <c r="B38" s="102" t="s">
        <v>732</v>
      </c>
      <c r="C38" s="102" t="s">
        <v>1350</v>
      </c>
      <c r="D38" s="8" t="s">
        <v>841</v>
      </c>
      <c r="E38" s="10" t="s">
        <v>402</v>
      </c>
      <c r="F38" s="102"/>
      <c r="G38" s="53" t="s">
        <v>631</v>
      </c>
      <c r="H38" s="53" t="s">
        <v>631</v>
      </c>
      <c r="I38" s="53" t="s">
        <v>631</v>
      </c>
      <c r="J38" s="53" t="s">
        <v>631</v>
      </c>
      <c r="K38" s="53" t="s">
        <v>631</v>
      </c>
      <c r="L38" s="53" t="s">
        <v>631</v>
      </c>
      <c r="M38" s="72">
        <v>1</v>
      </c>
      <c r="N38" s="72">
        <v>1</v>
      </c>
      <c r="O38" s="72">
        <v>3</v>
      </c>
      <c r="P38" s="38"/>
      <c r="Q38" s="23"/>
      <c r="R38" s="23"/>
      <c r="T38" s="196"/>
      <c r="U38" s="195" t="s">
        <v>654</v>
      </c>
      <c r="V38" s="45" t="s">
        <v>653</v>
      </c>
      <c r="W38" s="47">
        <f>W22+W26+W30+W34</f>
        <v>36</v>
      </c>
    </row>
    <row r="39" spans="1:23" ht="16.2">
      <c r="A39" s="102">
        <v>37</v>
      </c>
      <c r="B39" s="102" t="s">
        <v>732</v>
      </c>
      <c r="C39" s="102" t="s">
        <v>1345</v>
      </c>
      <c r="D39" s="8" t="s">
        <v>842</v>
      </c>
      <c r="E39" s="10" t="s">
        <v>402</v>
      </c>
      <c r="F39" s="102"/>
      <c r="G39" s="53" t="s">
        <v>631</v>
      </c>
      <c r="H39" s="53" t="s">
        <v>631</v>
      </c>
      <c r="I39" s="53" t="s">
        <v>631</v>
      </c>
      <c r="J39" s="53" t="s">
        <v>631</v>
      </c>
      <c r="K39" s="53" t="s">
        <v>631</v>
      </c>
      <c r="L39" s="53" t="s">
        <v>631</v>
      </c>
      <c r="M39" s="72">
        <v>4</v>
      </c>
      <c r="N39" s="72">
        <v>1</v>
      </c>
      <c r="O39" s="72">
        <v>85</v>
      </c>
      <c r="P39" s="38"/>
      <c r="Q39" s="23"/>
      <c r="R39" s="23"/>
      <c r="T39" s="196"/>
      <c r="U39" s="195"/>
      <c r="V39" s="45" t="s">
        <v>640</v>
      </c>
      <c r="W39" s="47">
        <f>W23+W27+W31+W35</f>
        <v>83</v>
      </c>
    </row>
    <row r="40" spans="1:23" ht="16.2">
      <c r="A40" s="102">
        <v>38</v>
      </c>
      <c r="B40" s="102" t="s">
        <v>732</v>
      </c>
      <c r="C40" s="102" t="s">
        <v>1353</v>
      </c>
      <c r="D40" s="8" t="s">
        <v>843</v>
      </c>
      <c r="E40" s="10" t="s">
        <v>967</v>
      </c>
      <c r="F40" s="102" t="s">
        <v>1410</v>
      </c>
      <c r="G40" s="53" t="s">
        <v>631</v>
      </c>
      <c r="H40" s="53" t="s">
        <v>631</v>
      </c>
      <c r="I40" s="53" t="s">
        <v>631</v>
      </c>
      <c r="J40" s="53" t="s">
        <v>631</v>
      </c>
      <c r="K40" s="53" t="s">
        <v>631</v>
      </c>
      <c r="L40" s="53" t="s">
        <v>631</v>
      </c>
      <c r="M40" s="72">
        <v>7</v>
      </c>
      <c r="N40" s="72">
        <v>5</v>
      </c>
      <c r="O40" s="72">
        <v>79</v>
      </c>
      <c r="P40" s="38"/>
      <c r="Q40" s="23"/>
      <c r="R40" s="23"/>
      <c r="T40" s="196"/>
      <c r="U40" s="195"/>
      <c r="V40" s="45" t="s">
        <v>643</v>
      </c>
      <c r="W40" s="47">
        <f>W24+W28+W32+W36</f>
        <v>55</v>
      </c>
    </row>
    <row r="41" spans="1:23">
      <c r="A41" s="102">
        <v>39</v>
      </c>
      <c r="B41" s="102" t="s">
        <v>732</v>
      </c>
      <c r="C41" s="102" t="s">
        <v>1354</v>
      </c>
      <c r="D41" s="8" t="s">
        <v>844</v>
      </c>
      <c r="E41" s="10" t="s">
        <v>974</v>
      </c>
      <c r="F41" s="102" t="s">
        <v>1410</v>
      </c>
      <c r="G41" s="53" t="s">
        <v>631</v>
      </c>
      <c r="H41" s="53" t="s">
        <v>631</v>
      </c>
      <c r="I41" s="53" t="s">
        <v>631</v>
      </c>
      <c r="J41" s="53" t="s">
        <v>631</v>
      </c>
      <c r="K41" s="53" t="s">
        <v>631</v>
      </c>
      <c r="L41" s="53" t="s">
        <v>631</v>
      </c>
      <c r="M41" s="53">
        <v>3</v>
      </c>
      <c r="N41" s="53">
        <v>3</v>
      </c>
      <c r="O41" s="53">
        <v>31</v>
      </c>
      <c r="P41" s="38"/>
      <c r="Q41" s="23"/>
      <c r="R41" s="23"/>
      <c r="T41" s="196"/>
      <c r="U41" s="195"/>
      <c r="V41" s="45" t="s">
        <v>645</v>
      </c>
      <c r="W41" s="47">
        <f>W25+W29+W33+W37</f>
        <v>941</v>
      </c>
    </row>
    <row r="42" spans="1:23" ht="16.2">
      <c r="A42" s="102">
        <v>40</v>
      </c>
      <c r="B42" s="102" t="s">
        <v>732</v>
      </c>
      <c r="C42" s="102" t="s">
        <v>1385</v>
      </c>
      <c r="D42" s="8" t="s">
        <v>845</v>
      </c>
      <c r="E42" s="8" t="s">
        <v>675</v>
      </c>
      <c r="F42" s="102"/>
      <c r="G42" s="53" t="s">
        <v>631</v>
      </c>
      <c r="H42" s="53" t="s">
        <v>631</v>
      </c>
      <c r="I42" s="53" t="s">
        <v>631</v>
      </c>
      <c r="J42" s="53" t="s">
        <v>631</v>
      </c>
      <c r="K42" s="53" t="s">
        <v>631</v>
      </c>
      <c r="L42" s="53" t="s">
        <v>631</v>
      </c>
      <c r="M42" s="72">
        <v>1</v>
      </c>
      <c r="N42" s="72">
        <v>1</v>
      </c>
      <c r="O42" s="53" t="s">
        <v>631</v>
      </c>
      <c r="P42" s="38"/>
      <c r="Q42" s="23"/>
      <c r="R42" s="23"/>
      <c r="T42" s="196" t="s">
        <v>652</v>
      </c>
      <c r="U42" s="195" t="s">
        <v>647</v>
      </c>
      <c r="V42" s="45" t="s">
        <v>653</v>
      </c>
      <c r="W42" s="47">
        <f>SUMPRODUCT(--EXACT($B$2:$B$911,U2))</f>
        <v>43</v>
      </c>
    </row>
    <row r="43" spans="1:23" ht="16.2">
      <c r="A43" s="102">
        <v>41</v>
      </c>
      <c r="B43" s="102" t="s">
        <v>732</v>
      </c>
      <c r="C43" s="102" t="s">
        <v>1386</v>
      </c>
      <c r="D43" s="8" t="s">
        <v>846</v>
      </c>
      <c r="E43" s="8" t="s">
        <v>675</v>
      </c>
      <c r="F43" s="102"/>
      <c r="G43" s="53" t="s">
        <v>631</v>
      </c>
      <c r="H43" s="53" t="s">
        <v>631</v>
      </c>
      <c r="I43" s="53" t="s">
        <v>631</v>
      </c>
      <c r="J43" s="53" t="s">
        <v>631</v>
      </c>
      <c r="K43" s="53" t="s">
        <v>631</v>
      </c>
      <c r="L43" s="53" t="s">
        <v>631</v>
      </c>
      <c r="M43" s="72">
        <v>1</v>
      </c>
      <c r="N43" s="72">
        <v>1</v>
      </c>
      <c r="O43" s="53" t="s">
        <v>631</v>
      </c>
      <c r="P43" s="38"/>
      <c r="Q43" s="23"/>
      <c r="R43" s="23"/>
      <c r="T43" s="196"/>
      <c r="U43" s="195"/>
      <c r="V43" s="45" t="s">
        <v>640</v>
      </c>
      <c r="W43" s="49">
        <f>SUMIF($B$2:$B$906,"國小",$M$2:$M$906)</f>
        <v>135</v>
      </c>
    </row>
    <row r="44" spans="1:23">
      <c r="A44" s="102">
        <v>42</v>
      </c>
      <c r="B44" s="102" t="s">
        <v>633</v>
      </c>
      <c r="C44" s="102" t="s">
        <v>1382</v>
      </c>
      <c r="D44" s="8" t="s">
        <v>847</v>
      </c>
      <c r="E44" s="10" t="s">
        <v>972</v>
      </c>
      <c r="F44" s="102" t="s">
        <v>1411</v>
      </c>
      <c r="G44" s="53" t="s">
        <v>631</v>
      </c>
      <c r="H44" s="53" t="s">
        <v>631</v>
      </c>
      <c r="I44" s="53" t="s">
        <v>631</v>
      </c>
      <c r="J44" s="53" t="s">
        <v>631</v>
      </c>
      <c r="K44" s="53" t="s">
        <v>631</v>
      </c>
      <c r="L44" s="53" t="s">
        <v>631</v>
      </c>
      <c r="M44" s="53">
        <v>1</v>
      </c>
      <c r="N44" s="53">
        <v>1</v>
      </c>
      <c r="O44" s="53" t="s">
        <v>631</v>
      </c>
      <c r="P44" s="38"/>
      <c r="Q44" s="23"/>
      <c r="R44" s="23"/>
      <c r="T44" s="196"/>
      <c r="U44" s="195"/>
      <c r="V44" s="45" t="s">
        <v>643</v>
      </c>
      <c r="W44" s="47">
        <f>SUMIF($B$2:$B$906,"國小",$N$2:$N$906)</f>
        <v>140</v>
      </c>
    </row>
    <row r="45" spans="1:23">
      <c r="A45" s="102">
        <v>43</v>
      </c>
      <c r="B45" s="102" t="s">
        <v>633</v>
      </c>
      <c r="C45" s="102" t="s">
        <v>1390</v>
      </c>
      <c r="D45" s="8" t="s">
        <v>848</v>
      </c>
      <c r="E45" s="8" t="s">
        <v>675</v>
      </c>
      <c r="F45" s="102"/>
      <c r="G45" s="53" t="s">
        <v>631</v>
      </c>
      <c r="H45" s="53" t="s">
        <v>631</v>
      </c>
      <c r="I45" s="53" t="s">
        <v>631</v>
      </c>
      <c r="J45" s="53" t="s">
        <v>631</v>
      </c>
      <c r="K45" s="53" t="s">
        <v>631</v>
      </c>
      <c r="L45" s="53" t="s">
        <v>631</v>
      </c>
      <c r="M45" s="53" t="s">
        <v>631</v>
      </c>
      <c r="N45" s="53" t="s">
        <v>631</v>
      </c>
      <c r="O45" s="53" t="s">
        <v>631</v>
      </c>
      <c r="P45" s="38"/>
      <c r="Q45" s="23"/>
      <c r="R45" s="23"/>
      <c r="T45" s="196"/>
      <c r="U45" s="195"/>
      <c r="V45" s="45" t="s">
        <v>645</v>
      </c>
      <c r="W45" s="47">
        <f>SUMIF($B$2:$B$906,"國小",$O$2:$O$906)</f>
        <v>1608</v>
      </c>
    </row>
    <row r="46" spans="1:23" ht="16.2">
      <c r="A46" s="102">
        <v>44</v>
      </c>
      <c r="B46" s="102" t="s">
        <v>633</v>
      </c>
      <c r="C46" s="102" t="s">
        <v>1392</v>
      </c>
      <c r="D46" s="8" t="s">
        <v>849</v>
      </c>
      <c r="E46" s="8" t="s">
        <v>675</v>
      </c>
      <c r="F46" s="102"/>
      <c r="G46" s="53" t="s">
        <v>631</v>
      </c>
      <c r="H46" s="53" t="s">
        <v>631</v>
      </c>
      <c r="I46" s="53" t="s">
        <v>631</v>
      </c>
      <c r="J46" s="53" t="s">
        <v>631</v>
      </c>
      <c r="K46" s="53" t="s">
        <v>631</v>
      </c>
      <c r="L46" s="53" t="s">
        <v>631</v>
      </c>
      <c r="M46" s="72">
        <v>1</v>
      </c>
      <c r="N46" s="53" t="s">
        <v>631</v>
      </c>
      <c r="O46" s="53" t="s">
        <v>631</v>
      </c>
      <c r="P46" s="38"/>
      <c r="Q46" s="23"/>
      <c r="R46" s="23"/>
      <c r="T46" s="196"/>
      <c r="U46" s="197" t="s">
        <v>648</v>
      </c>
      <c r="V46" s="45" t="s">
        <v>653</v>
      </c>
      <c r="W46" s="47">
        <f>SUMPRODUCT(--EXACT($B$2:$B$911,U46))</f>
        <v>15</v>
      </c>
    </row>
    <row r="47" spans="1:23" ht="16.2">
      <c r="A47" s="102">
        <v>45</v>
      </c>
      <c r="B47" s="102" t="s">
        <v>633</v>
      </c>
      <c r="C47" s="102" t="s">
        <v>1394</v>
      </c>
      <c r="D47" s="8" t="s">
        <v>850</v>
      </c>
      <c r="E47" s="8" t="s">
        <v>675</v>
      </c>
      <c r="F47" s="102"/>
      <c r="G47" s="53" t="s">
        <v>631</v>
      </c>
      <c r="H47" s="53" t="s">
        <v>631</v>
      </c>
      <c r="I47" s="53" t="s">
        <v>631</v>
      </c>
      <c r="J47" s="53" t="s">
        <v>631</v>
      </c>
      <c r="K47" s="53" t="s">
        <v>631</v>
      </c>
      <c r="L47" s="53" t="s">
        <v>631</v>
      </c>
      <c r="M47" s="72">
        <v>1</v>
      </c>
      <c r="N47" s="72">
        <v>1</v>
      </c>
      <c r="O47" s="53" t="s">
        <v>631</v>
      </c>
      <c r="P47" s="38"/>
      <c r="Q47" s="23"/>
      <c r="R47" s="23"/>
      <c r="T47" s="196"/>
      <c r="U47" s="197"/>
      <c r="V47" s="45" t="s">
        <v>640</v>
      </c>
      <c r="W47" s="49">
        <f>SUMIF($B$2:$B$906,"國中",$M$2:$M$906)</f>
        <v>31</v>
      </c>
    </row>
    <row r="48" spans="1:23" ht="16.2">
      <c r="A48" s="102">
        <v>46</v>
      </c>
      <c r="B48" s="102" t="s">
        <v>633</v>
      </c>
      <c r="C48" s="102" t="s">
        <v>1395</v>
      </c>
      <c r="D48" s="8" t="s">
        <v>851</v>
      </c>
      <c r="E48" s="8" t="s">
        <v>675</v>
      </c>
      <c r="F48" s="102"/>
      <c r="G48" s="53" t="s">
        <v>631</v>
      </c>
      <c r="H48" s="53" t="s">
        <v>631</v>
      </c>
      <c r="I48" s="53" t="s">
        <v>631</v>
      </c>
      <c r="J48" s="53" t="s">
        <v>631</v>
      </c>
      <c r="K48" s="53" t="s">
        <v>631</v>
      </c>
      <c r="L48" s="53" t="s">
        <v>631</v>
      </c>
      <c r="M48" s="72">
        <v>1</v>
      </c>
      <c r="N48" s="72">
        <v>1</v>
      </c>
      <c r="O48" s="53" t="s">
        <v>631</v>
      </c>
      <c r="P48" s="38"/>
      <c r="Q48" s="23"/>
      <c r="R48" s="23"/>
      <c r="T48" s="196"/>
      <c r="U48" s="197"/>
      <c r="V48" s="45" t="s">
        <v>643</v>
      </c>
      <c r="W48" s="47">
        <f>SUMIF($B$2:$B$906,"國中",$N$2:$N$906)</f>
        <v>27</v>
      </c>
    </row>
    <row r="49" spans="1:23" ht="16.2">
      <c r="A49" s="102">
        <v>47</v>
      </c>
      <c r="B49" s="102" t="s">
        <v>633</v>
      </c>
      <c r="C49" s="102" t="s">
        <v>1398</v>
      </c>
      <c r="D49" s="8" t="s">
        <v>852</v>
      </c>
      <c r="E49" s="8" t="s">
        <v>675</v>
      </c>
      <c r="F49" s="102"/>
      <c r="G49" s="53" t="s">
        <v>631</v>
      </c>
      <c r="H49" s="53" t="s">
        <v>631</v>
      </c>
      <c r="I49" s="53" t="s">
        <v>631</v>
      </c>
      <c r="J49" s="53" t="s">
        <v>631</v>
      </c>
      <c r="K49" s="53" t="s">
        <v>631</v>
      </c>
      <c r="L49" s="53" t="s">
        <v>631</v>
      </c>
      <c r="M49" s="72">
        <v>1</v>
      </c>
      <c r="N49" s="72">
        <v>1</v>
      </c>
      <c r="O49" s="53" t="s">
        <v>631</v>
      </c>
      <c r="P49" s="38"/>
      <c r="Q49" s="23"/>
      <c r="R49" s="23"/>
      <c r="T49" s="196"/>
      <c r="U49" s="197"/>
      <c r="V49" s="45" t="s">
        <v>645</v>
      </c>
      <c r="W49" s="47">
        <f>SUMIF($B$2:$B$906,"國中",$O$2:$O$906)</f>
        <v>420</v>
      </c>
    </row>
    <row r="50" spans="1:23" ht="16.2">
      <c r="A50" s="102">
        <v>48</v>
      </c>
      <c r="B50" s="102" t="s">
        <v>633</v>
      </c>
      <c r="C50" s="102" t="s">
        <v>1399</v>
      </c>
      <c r="D50" s="8" t="s">
        <v>853</v>
      </c>
      <c r="E50" s="8" t="s">
        <v>675</v>
      </c>
      <c r="F50" s="102"/>
      <c r="G50" s="53" t="s">
        <v>631</v>
      </c>
      <c r="H50" s="53" t="s">
        <v>631</v>
      </c>
      <c r="I50" s="53" t="s">
        <v>631</v>
      </c>
      <c r="J50" s="53" t="s">
        <v>631</v>
      </c>
      <c r="K50" s="53" t="s">
        <v>631</v>
      </c>
      <c r="L50" s="53" t="s">
        <v>631</v>
      </c>
      <c r="M50" s="72">
        <v>1</v>
      </c>
      <c r="N50" s="53" t="s">
        <v>631</v>
      </c>
      <c r="O50" s="72">
        <v>1</v>
      </c>
      <c r="P50" s="38"/>
      <c r="Q50" s="23"/>
      <c r="R50" s="23"/>
      <c r="T50" s="196"/>
      <c r="U50" s="195" t="s">
        <v>649</v>
      </c>
      <c r="V50" s="45" t="s">
        <v>653</v>
      </c>
      <c r="W50" s="47">
        <f>SUMPRODUCT(--EXACT($B$2:$B$911,U50))</f>
        <v>0</v>
      </c>
    </row>
    <row r="51" spans="1:23" ht="16.2">
      <c r="A51" s="102">
        <v>49</v>
      </c>
      <c r="B51" s="102" t="s">
        <v>633</v>
      </c>
      <c r="C51" s="102" t="s">
        <v>1400</v>
      </c>
      <c r="D51" s="8" t="s">
        <v>854</v>
      </c>
      <c r="E51" s="8" t="s">
        <v>675</v>
      </c>
      <c r="F51" s="102"/>
      <c r="G51" s="53" t="s">
        <v>631</v>
      </c>
      <c r="H51" s="53" t="s">
        <v>631</v>
      </c>
      <c r="I51" s="53" t="s">
        <v>631</v>
      </c>
      <c r="J51" s="53" t="s">
        <v>631</v>
      </c>
      <c r="K51" s="53" t="s">
        <v>631</v>
      </c>
      <c r="L51" s="53" t="s">
        <v>631</v>
      </c>
      <c r="M51" s="72">
        <v>1</v>
      </c>
      <c r="N51" s="53" t="s">
        <v>631</v>
      </c>
      <c r="O51" s="53" t="s">
        <v>631</v>
      </c>
      <c r="P51" s="38"/>
      <c r="Q51" s="23"/>
      <c r="R51" s="23"/>
      <c r="T51" s="196"/>
      <c r="U51" s="195"/>
      <c r="V51" s="45" t="s">
        <v>640</v>
      </c>
      <c r="W51" s="49">
        <f>SUMIF($B$2:$B$906,"高中職",$M$2:$M$906)</f>
        <v>0</v>
      </c>
    </row>
    <row r="52" spans="1:23" ht="16.2">
      <c r="A52" s="102">
        <v>50</v>
      </c>
      <c r="B52" s="102" t="s">
        <v>633</v>
      </c>
      <c r="C52" s="102" t="s">
        <v>1401</v>
      </c>
      <c r="D52" s="8" t="s">
        <v>855</v>
      </c>
      <c r="E52" s="8" t="s">
        <v>675</v>
      </c>
      <c r="F52" s="102"/>
      <c r="G52" s="53" t="s">
        <v>631</v>
      </c>
      <c r="H52" s="53" t="s">
        <v>631</v>
      </c>
      <c r="I52" s="53" t="s">
        <v>631</v>
      </c>
      <c r="J52" s="53" t="s">
        <v>631</v>
      </c>
      <c r="K52" s="53" t="s">
        <v>631</v>
      </c>
      <c r="L52" s="53" t="s">
        <v>631</v>
      </c>
      <c r="M52" s="72">
        <v>1</v>
      </c>
      <c r="N52" s="72">
        <v>1</v>
      </c>
      <c r="O52" s="53" t="s">
        <v>631</v>
      </c>
      <c r="P52" s="38"/>
      <c r="Q52" s="23"/>
      <c r="R52" s="23"/>
      <c r="T52" s="196"/>
      <c r="U52" s="195"/>
      <c r="V52" s="45" t="s">
        <v>643</v>
      </c>
      <c r="W52" s="47">
        <f>SUMIF($B$2:$B$906,"高中職",$N$2:$N$906)</f>
        <v>0</v>
      </c>
    </row>
    <row r="53" spans="1:23">
      <c r="A53" s="102">
        <v>51</v>
      </c>
      <c r="B53" s="102" t="s">
        <v>1409</v>
      </c>
      <c r="C53" s="102" t="s">
        <v>1383</v>
      </c>
      <c r="D53" s="102" t="s">
        <v>1402</v>
      </c>
      <c r="E53" s="8" t="s">
        <v>185</v>
      </c>
      <c r="F53" s="102"/>
      <c r="G53" s="53" t="s">
        <v>631</v>
      </c>
      <c r="H53" s="53" t="s">
        <v>631</v>
      </c>
      <c r="I53" s="53" t="s">
        <v>631</v>
      </c>
      <c r="J53" s="53" t="s">
        <v>631</v>
      </c>
      <c r="K53" s="53" t="s">
        <v>631</v>
      </c>
      <c r="L53" s="53" t="s">
        <v>631</v>
      </c>
      <c r="M53" s="55">
        <v>1</v>
      </c>
      <c r="N53" s="53" t="s">
        <v>631</v>
      </c>
      <c r="O53" s="53" t="s">
        <v>631</v>
      </c>
      <c r="T53" s="196"/>
      <c r="U53" s="195"/>
      <c r="V53" s="45" t="s">
        <v>645</v>
      </c>
      <c r="W53" s="47">
        <f>SUMIF($B$2:$B$906,"高中職",$O$2:$O$906)</f>
        <v>0</v>
      </c>
    </row>
    <row r="54" spans="1:23">
      <c r="A54" s="102">
        <v>52</v>
      </c>
      <c r="B54" s="102" t="s">
        <v>42</v>
      </c>
      <c r="C54" s="102" t="s">
        <v>1387</v>
      </c>
      <c r="D54" s="102" t="s">
        <v>1403</v>
      </c>
      <c r="E54" s="8" t="s">
        <v>185</v>
      </c>
      <c r="F54" s="102"/>
      <c r="G54" s="53" t="s">
        <v>631</v>
      </c>
      <c r="H54" s="53" t="s">
        <v>631</v>
      </c>
      <c r="I54" s="53" t="s">
        <v>631</v>
      </c>
      <c r="J54" s="53" t="s">
        <v>631</v>
      </c>
      <c r="K54" s="53" t="s">
        <v>631</v>
      </c>
      <c r="L54" s="53" t="s">
        <v>631</v>
      </c>
      <c r="M54" s="55">
        <v>1</v>
      </c>
      <c r="N54" s="53" t="s">
        <v>631</v>
      </c>
      <c r="O54" s="53" t="s">
        <v>631</v>
      </c>
      <c r="T54" s="196"/>
      <c r="U54" s="195" t="s">
        <v>650</v>
      </c>
      <c r="V54" s="45" t="s">
        <v>653</v>
      </c>
      <c r="W54" s="47">
        <f>SUMPRODUCT(--EXACT($B$2:$B$911,U54))</f>
        <v>0</v>
      </c>
    </row>
    <row r="55" spans="1:23">
      <c r="A55" s="102">
        <v>53</v>
      </c>
      <c r="B55" s="102" t="s">
        <v>42</v>
      </c>
      <c r="C55" s="102" t="s">
        <v>1388</v>
      </c>
      <c r="D55" s="102" t="s">
        <v>1404</v>
      </c>
      <c r="E55" s="8" t="s">
        <v>185</v>
      </c>
      <c r="F55" s="102"/>
      <c r="G55" s="53" t="s">
        <v>631</v>
      </c>
      <c r="H55" s="53" t="s">
        <v>631</v>
      </c>
      <c r="I55" s="53" t="s">
        <v>631</v>
      </c>
      <c r="J55" s="53" t="s">
        <v>631</v>
      </c>
      <c r="K55" s="53" t="s">
        <v>631</v>
      </c>
      <c r="L55" s="53" t="s">
        <v>631</v>
      </c>
      <c r="M55" s="55">
        <v>1</v>
      </c>
      <c r="N55" s="55">
        <v>1</v>
      </c>
      <c r="O55" s="53" t="s">
        <v>631</v>
      </c>
      <c r="T55" s="196"/>
      <c r="U55" s="195"/>
      <c r="V55" s="45" t="s">
        <v>640</v>
      </c>
      <c r="W55" s="49">
        <f>SUMIF($B$2:$B$906,"大學",$M$2:$M$906)</f>
        <v>0</v>
      </c>
    </row>
    <row r="56" spans="1:23">
      <c r="A56" s="102">
        <v>54</v>
      </c>
      <c r="B56" s="102" t="s">
        <v>42</v>
      </c>
      <c r="C56" s="102" t="s">
        <v>1389</v>
      </c>
      <c r="D56" s="102" t="s">
        <v>1405</v>
      </c>
      <c r="E56" s="8" t="s">
        <v>185</v>
      </c>
      <c r="F56" s="102"/>
      <c r="G56" s="53" t="s">
        <v>631</v>
      </c>
      <c r="H56" s="53" t="s">
        <v>631</v>
      </c>
      <c r="I56" s="53" t="s">
        <v>631</v>
      </c>
      <c r="J56" s="53" t="s">
        <v>631</v>
      </c>
      <c r="K56" s="53" t="s">
        <v>631</v>
      </c>
      <c r="L56" s="53" t="s">
        <v>631</v>
      </c>
      <c r="M56" s="55">
        <v>1</v>
      </c>
      <c r="N56" s="53" t="s">
        <v>631</v>
      </c>
      <c r="O56" s="53" t="s">
        <v>631</v>
      </c>
      <c r="T56" s="196"/>
      <c r="U56" s="195"/>
      <c r="V56" s="45" t="s">
        <v>643</v>
      </c>
      <c r="W56" s="47">
        <f>SUMIF($B$2:$B$906,"大學",$N$2:$N$906)</f>
        <v>0</v>
      </c>
    </row>
    <row r="57" spans="1:23">
      <c r="A57" s="102">
        <v>55</v>
      </c>
      <c r="B57" s="102" t="s">
        <v>42</v>
      </c>
      <c r="C57" s="102" t="s">
        <v>1391</v>
      </c>
      <c r="D57" s="102" t="s">
        <v>1406</v>
      </c>
      <c r="E57" s="8" t="s">
        <v>185</v>
      </c>
      <c r="F57" s="102"/>
      <c r="G57" s="53" t="s">
        <v>631</v>
      </c>
      <c r="H57" s="53" t="s">
        <v>631</v>
      </c>
      <c r="I57" s="53" t="s">
        <v>631</v>
      </c>
      <c r="J57" s="53" t="s">
        <v>631</v>
      </c>
      <c r="K57" s="53" t="s">
        <v>631</v>
      </c>
      <c r="L57" s="53" t="s">
        <v>631</v>
      </c>
      <c r="M57" s="55">
        <v>1</v>
      </c>
      <c r="N57" s="55">
        <v>1</v>
      </c>
      <c r="O57" s="53" t="s">
        <v>631</v>
      </c>
      <c r="T57" s="196"/>
      <c r="U57" s="195"/>
      <c r="V57" s="45" t="s">
        <v>645</v>
      </c>
      <c r="W57" s="47">
        <f>SUMIF($B$2:$B$906,"大學",$O$2:$O$906)</f>
        <v>0</v>
      </c>
    </row>
    <row r="58" spans="1:23">
      <c r="A58" s="102">
        <v>56</v>
      </c>
      <c r="B58" s="102" t="s">
        <v>42</v>
      </c>
      <c r="C58" s="102" t="s">
        <v>1393</v>
      </c>
      <c r="D58" s="102" t="s">
        <v>801</v>
      </c>
      <c r="E58" s="8" t="s">
        <v>185</v>
      </c>
      <c r="F58" s="102"/>
      <c r="G58" s="53" t="s">
        <v>631</v>
      </c>
      <c r="H58" s="53" t="s">
        <v>631</v>
      </c>
      <c r="I58" s="53" t="s">
        <v>631</v>
      </c>
      <c r="J58" s="53" t="s">
        <v>631</v>
      </c>
      <c r="K58" s="53" t="s">
        <v>631</v>
      </c>
      <c r="L58" s="53" t="s">
        <v>631</v>
      </c>
      <c r="M58" s="55">
        <v>1</v>
      </c>
      <c r="N58" s="53" t="s">
        <v>631</v>
      </c>
      <c r="O58" s="53" t="s">
        <v>631</v>
      </c>
      <c r="T58" s="196"/>
      <c r="U58" s="195" t="s">
        <v>654</v>
      </c>
      <c r="V58" s="45" t="s">
        <v>653</v>
      </c>
      <c r="W58" s="47">
        <f>W42+W46+W50+W54</f>
        <v>58</v>
      </c>
    </row>
    <row r="59" spans="1:23">
      <c r="A59" s="102">
        <v>57</v>
      </c>
      <c r="B59" s="102" t="s">
        <v>42</v>
      </c>
      <c r="C59" s="102" t="s">
        <v>1396</v>
      </c>
      <c r="D59" s="102" t="s">
        <v>1407</v>
      </c>
      <c r="E59" s="8" t="s">
        <v>185</v>
      </c>
      <c r="F59" s="102"/>
      <c r="G59" s="53" t="s">
        <v>631</v>
      </c>
      <c r="H59" s="53" t="s">
        <v>631</v>
      </c>
      <c r="I59" s="53" t="s">
        <v>631</v>
      </c>
      <c r="J59" s="53" t="s">
        <v>631</v>
      </c>
      <c r="K59" s="53" t="s">
        <v>631</v>
      </c>
      <c r="L59" s="53" t="s">
        <v>631</v>
      </c>
      <c r="M59" s="55">
        <v>1</v>
      </c>
      <c r="N59" s="55">
        <v>1</v>
      </c>
      <c r="O59" s="53" t="s">
        <v>631</v>
      </c>
      <c r="T59" s="196"/>
      <c r="U59" s="195"/>
      <c r="V59" s="45" t="s">
        <v>640</v>
      </c>
      <c r="W59" s="47">
        <f>W43+W47+W51+W55</f>
        <v>166</v>
      </c>
    </row>
    <row r="60" spans="1:23">
      <c r="A60" s="102">
        <v>58</v>
      </c>
      <c r="B60" s="102" t="s">
        <v>42</v>
      </c>
      <c r="C60" s="102" t="s">
        <v>1397</v>
      </c>
      <c r="D60" s="102" t="s">
        <v>1408</v>
      </c>
      <c r="E60" s="8" t="s">
        <v>185</v>
      </c>
      <c r="F60" s="102"/>
      <c r="G60" s="53" t="s">
        <v>631</v>
      </c>
      <c r="H60" s="53" t="s">
        <v>631</v>
      </c>
      <c r="I60" s="53" t="s">
        <v>631</v>
      </c>
      <c r="J60" s="53" t="s">
        <v>631</v>
      </c>
      <c r="K60" s="53" t="s">
        <v>631</v>
      </c>
      <c r="L60" s="53" t="s">
        <v>631</v>
      </c>
      <c r="M60" s="55">
        <v>1</v>
      </c>
      <c r="N60" s="55">
        <v>1</v>
      </c>
      <c r="O60" s="53" t="s">
        <v>631</v>
      </c>
      <c r="T60" s="196"/>
      <c r="U60" s="195"/>
      <c r="V60" s="45" t="s">
        <v>643</v>
      </c>
      <c r="W60" s="47">
        <f>W44+W48+W52+W56</f>
        <v>167</v>
      </c>
    </row>
    <row r="61" spans="1:23">
      <c r="T61" s="196"/>
      <c r="U61" s="195"/>
      <c r="V61" s="45" t="s">
        <v>645</v>
      </c>
      <c r="W61" s="47">
        <f>W45+W49+W53+W57</f>
        <v>2028</v>
      </c>
    </row>
  </sheetData>
  <mergeCells count="19">
    <mergeCell ref="T42:T61"/>
    <mergeCell ref="T22:T41"/>
    <mergeCell ref="U22:U25"/>
    <mergeCell ref="U26:U29"/>
    <mergeCell ref="U30:U33"/>
    <mergeCell ref="U34:U37"/>
    <mergeCell ref="U38:U41"/>
    <mergeCell ref="U42:U45"/>
    <mergeCell ref="U46:U49"/>
    <mergeCell ref="U50:U53"/>
    <mergeCell ref="U54:U57"/>
    <mergeCell ref="U58:U6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71:D73 D75:D78 D80:D84 D87:D1048576 D1:D53 D55:D68">
    <cfRule type="duplicateValues" dxfId="208" priority="11"/>
  </conditionalFormatting>
  <conditionalFormatting sqref="C2">
    <cfRule type="duplicateValues" dxfId="207" priority="8"/>
  </conditionalFormatting>
  <conditionalFormatting sqref="C2">
    <cfRule type="duplicateValues" dxfId="206" priority="7"/>
  </conditionalFormatting>
  <conditionalFormatting sqref="C2">
    <cfRule type="duplicateValues" dxfId="205" priority="9"/>
  </conditionalFormatting>
  <conditionalFormatting sqref="C2">
    <cfRule type="duplicateValues" dxfId="204" priority="6"/>
  </conditionalFormatting>
  <conditionalFormatting sqref="C2">
    <cfRule type="duplicateValues" dxfId="203" priority="5"/>
  </conditionalFormatting>
  <conditionalFormatting sqref="C2">
    <cfRule type="duplicateValues" dxfId="202" priority="4"/>
  </conditionalFormatting>
  <conditionalFormatting sqref="C2">
    <cfRule type="duplicateValues" dxfId="201" priority="10"/>
  </conditionalFormatting>
  <conditionalFormatting sqref="C71:C73 C75:C78 C80:C84 C87:C1048576 C1:C53 C55:C68">
    <cfRule type="duplicateValues" dxfId="200" priority="3"/>
  </conditionalFormatting>
  <conditionalFormatting sqref="D54">
    <cfRule type="duplicateValues" dxfId="199" priority="2"/>
  </conditionalFormatting>
  <conditionalFormatting sqref="C54">
    <cfRule type="duplicateValues" dxfId="198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2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workbookViewId="0">
      <selection activeCell="C2" sqref="C2"/>
    </sheetView>
  </sheetViews>
  <sheetFormatPr defaultColWidth="8.77734375" defaultRowHeight="16.2"/>
  <cols>
    <col min="1" max="1" width="4.6640625" style="90" customWidth="1"/>
    <col min="2" max="2" width="6" style="90" customWidth="1"/>
    <col min="3" max="3" width="13.6640625" style="90" bestFit="1" customWidth="1"/>
    <col min="4" max="4" width="11.33203125" style="86" bestFit="1" customWidth="1"/>
    <col min="5" max="5" width="15.88671875" style="90" bestFit="1" customWidth="1"/>
    <col min="6" max="6" width="14.6640625" style="86" bestFit="1" customWidth="1"/>
    <col min="7" max="7" width="8" style="81" bestFit="1" customWidth="1"/>
    <col min="8" max="9" width="13.109375" style="81" bestFit="1" customWidth="1"/>
    <col min="10" max="10" width="8" style="81" bestFit="1" customWidth="1"/>
    <col min="11" max="12" width="13.109375" style="81" bestFit="1" customWidth="1"/>
    <col min="13" max="13" width="9.44140625" style="81" bestFit="1" customWidth="1"/>
    <col min="14" max="15" width="13.109375" style="81" bestFit="1" customWidth="1"/>
    <col min="16" max="16" width="9.44140625" style="90" hidden="1" customWidth="1"/>
    <col min="17" max="18" width="13.109375" style="90" hidden="1" customWidth="1"/>
    <col min="19" max="19" width="8.77734375" style="86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86"/>
  </cols>
  <sheetData>
    <row r="1" spans="1:49" ht="20.100000000000001" customHeight="1">
      <c r="A1" s="205" t="s">
        <v>1435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7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s="87" customFormat="1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638</v>
      </c>
      <c r="H2" s="57" t="s">
        <v>48</v>
      </c>
      <c r="I2" s="57" t="s">
        <v>47</v>
      </c>
      <c r="J2" s="57" t="s">
        <v>687</v>
      </c>
      <c r="K2" s="57" t="s">
        <v>49</v>
      </c>
      <c r="L2" s="57" t="s">
        <v>50</v>
      </c>
      <c r="M2" s="57" t="s">
        <v>688</v>
      </c>
      <c r="N2" s="57" t="s">
        <v>51</v>
      </c>
      <c r="O2" s="57" t="s">
        <v>628</v>
      </c>
      <c r="P2" s="71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8" t="s">
        <v>2</v>
      </c>
      <c r="C3" s="8" t="s">
        <v>1420</v>
      </c>
      <c r="D3" s="9" t="s">
        <v>82</v>
      </c>
      <c r="E3" s="10" t="s">
        <v>71</v>
      </c>
      <c r="F3" s="8" t="s">
        <v>54</v>
      </c>
      <c r="G3" s="53" t="s">
        <v>861</v>
      </c>
      <c r="H3" s="53" t="s">
        <v>861</v>
      </c>
      <c r="I3" s="53" t="s">
        <v>861</v>
      </c>
      <c r="J3" s="72">
        <v>2</v>
      </c>
      <c r="K3" s="72">
        <v>1</v>
      </c>
      <c r="L3" s="72">
        <v>47</v>
      </c>
      <c r="M3" s="72">
        <v>2</v>
      </c>
      <c r="N3" s="72">
        <v>1</v>
      </c>
      <c r="O3" s="72">
        <v>47</v>
      </c>
      <c r="P3" s="39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20.100000000000001" customHeight="1">
      <c r="A4" s="8">
        <v>2</v>
      </c>
      <c r="B4" s="8" t="s">
        <v>2</v>
      </c>
      <c r="C4" s="8" t="s">
        <v>1421</v>
      </c>
      <c r="D4" s="9" t="s">
        <v>83</v>
      </c>
      <c r="E4" s="8" t="s">
        <v>81</v>
      </c>
      <c r="F4" s="8" t="s">
        <v>54</v>
      </c>
      <c r="G4" s="53" t="s">
        <v>861</v>
      </c>
      <c r="H4" s="53" t="s">
        <v>861</v>
      </c>
      <c r="I4" s="53" t="s">
        <v>861</v>
      </c>
      <c r="J4" s="72">
        <v>8</v>
      </c>
      <c r="K4" s="72">
        <v>4</v>
      </c>
      <c r="L4" s="72">
        <v>169</v>
      </c>
      <c r="M4" s="72">
        <v>8</v>
      </c>
      <c r="N4" s="72">
        <v>4</v>
      </c>
      <c r="O4" s="72">
        <v>183</v>
      </c>
      <c r="P4" s="39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s="89" customFormat="1" ht="20.100000000000001" customHeight="1">
      <c r="A5" s="8">
        <v>3</v>
      </c>
      <c r="B5" s="8" t="s">
        <v>2</v>
      </c>
      <c r="C5" s="8" t="s">
        <v>1422</v>
      </c>
      <c r="D5" s="9" t="s">
        <v>84</v>
      </c>
      <c r="E5" s="10" t="s">
        <v>71</v>
      </c>
      <c r="F5" s="8" t="s">
        <v>54</v>
      </c>
      <c r="G5" s="53" t="s">
        <v>861</v>
      </c>
      <c r="H5" s="53" t="s">
        <v>861</v>
      </c>
      <c r="I5" s="53" t="s">
        <v>861</v>
      </c>
      <c r="J5" s="72">
        <v>3</v>
      </c>
      <c r="K5" s="72">
        <v>1</v>
      </c>
      <c r="L5" s="72">
        <v>71</v>
      </c>
      <c r="M5" s="72">
        <v>3</v>
      </c>
      <c r="N5" s="72">
        <v>1</v>
      </c>
      <c r="O5" s="72">
        <v>84</v>
      </c>
      <c r="P5" s="39"/>
      <c r="Q5" s="8"/>
      <c r="R5" s="8"/>
      <c r="S5" s="86"/>
      <c r="T5" s="196"/>
      <c r="U5" s="195"/>
      <c r="V5" s="45" t="s">
        <v>645</v>
      </c>
      <c r="W5" s="47">
        <f>SUMIF($B$2:$B$918,"國小",$I$2:$I$918)</f>
        <v>0</v>
      </c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</row>
    <row r="6" spans="1:49" ht="20.100000000000001" customHeight="1">
      <c r="A6" s="8">
        <v>4</v>
      </c>
      <c r="B6" s="8" t="s">
        <v>246</v>
      </c>
      <c r="C6" s="8" t="s">
        <v>1414</v>
      </c>
      <c r="D6" s="9" t="s">
        <v>430</v>
      </c>
      <c r="E6" s="10" t="s">
        <v>67</v>
      </c>
      <c r="F6" s="11"/>
      <c r="G6" s="53" t="s">
        <v>861</v>
      </c>
      <c r="H6" s="53" t="s">
        <v>861</v>
      </c>
      <c r="I6" s="53" t="s">
        <v>861</v>
      </c>
      <c r="J6" s="53" t="s">
        <v>861</v>
      </c>
      <c r="K6" s="53" t="s">
        <v>861</v>
      </c>
      <c r="L6" s="53" t="s">
        <v>861</v>
      </c>
      <c r="M6" s="53" t="s">
        <v>631</v>
      </c>
      <c r="N6" s="53" t="s">
        <v>631</v>
      </c>
      <c r="O6" s="53" t="s">
        <v>631</v>
      </c>
      <c r="P6" s="39"/>
      <c r="Q6" s="8"/>
      <c r="R6" s="8"/>
      <c r="S6" s="88"/>
      <c r="T6" s="196"/>
      <c r="U6" s="197" t="s">
        <v>648</v>
      </c>
      <c r="V6" s="45" t="s">
        <v>653</v>
      </c>
      <c r="W6" s="47">
        <v>0</v>
      </c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</row>
    <row r="7" spans="1:49" ht="20.100000000000001" customHeight="1">
      <c r="A7" s="8">
        <v>5</v>
      </c>
      <c r="B7" s="8" t="s">
        <v>248</v>
      </c>
      <c r="C7" s="8" t="s">
        <v>1427</v>
      </c>
      <c r="D7" s="9" t="s">
        <v>431</v>
      </c>
      <c r="E7" s="10" t="s">
        <v>67</v>
      </c>
      <c r="F7" s="9"/>
      <c r="G7" s="53" t="s">
        <v>861</v>
      </c>
      <c r="H7" s="53" t="s">
        <v>861</v>
      </c>
      <c r="I7" s="53" t="s">
        <v>861</v>
      </c>
      <c r="J7" s="53" t="s">
        <v>861</v>
      </c>
      <c r="K7" s="53" t="s">
        <v>861</v>
      </c>
      <c r="L7" s="53" t="s">
        <v>861</v>
      </c>
      <c r="M7" s="53" t="s">
        <v>631</v>
      </c>
      <c r="N7" s="53" t="s">
        <v>631</v>
      </c>
      <c r="O7" s="53" t="s">
        <v>631</v>
      </c>
      <c r="P7" s="39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 ht="20.100000000000001" customHeight="1">
      <c r="A8" s="8">
        <v>6</v>
      </c>
      <c r="B8" s="8" t="s">
        <v>1428</v>
      </c>
      <c r="C8" s="8" t="s">
        <v>1423</v>
      </c>
      <c r="D8" s="9" t="s">
        <v>432</v>
      </c>
      <c r="E8" s="10" t="s">
        <v>67</v>
      </c>
      <c r="F8" s="9"/>
      <c r="G8" s="53" t="s">
        <v>861</v>
      </c>
      <c r="H8" s="53" t="s">
        <v>861</v>
      </c>
      <c r="I8" s="53" t="s">
        <v>861</v>
      </c>
      <c r="J8" s="53" t="s">
        <v>861</v>
      </c>
      <c r="K8" s="53" t="s">
        <v>861</v>
      </c>
      <c r="L8" s="53" t="s">
        <v>861</v>
      </c>
      <c r="M8" s="53" t="s">
        <v>631</v>
      </c>
      <c r="N8" s="53" t="s">
        <v>631</v>
      </c>
      <c r="O8" s="53" t="s">
        <v>631</v>
      </c>
      <c r="P8" s="39"/>
      <c r="Q8" s="8"/>
      <c r="R8" s="8"/>
      <c r="T8" s="196"/>
      <c r="U8" s="197"/>
      <c r="V8" s="45" t="s">
        <v>643</v>
      </c>
      <c r="W8" s="47">
        <f>SUMIF($B$2:$B$918,"國小",$H$2:$H$918)</f>
        <v>0</v>
      </c>
    </row>
    <row r="9" spans="1:49" ht="20.100000000000001" customHeight="1">
      <c r="A9" s="8">
        <v>7</v>
      </c>
      <c r="B9" s="8" t="s">
        <v>246</v>
      </c>
      <c r="C9" s="8" t="s">
        <v>1415</v>
      </c>
      <c r="D9" s="9" t="s">
        <v>433</v>
      </c>
      <c r="E9" s="10" t="s">
        <v>67</v>
      </c>
      <c r="F9" s="9"/>
      <c r="G9" s="53" t="s">
        <v>861</v>
      </c>
      <c r="H9" s="53" t="s">
        <v>861</v>
      </c>
      <c r="I9" s="53" t="s">
        <v>861</v>
      </c>
      <c r="J9" s="72">
        <v>1</v>
      </c>
      <c r="K9" s="72">
        <v>3</v>
      </c>
      <c r="L9" s="72">
        <v>4</v>
      </c>
      <c r="M9" s="72">
        <v>7</v>
      </c>
      <c r="N9" s="72">
        <v>9</v>
      </c>
      <c r="O9" s="72">
        <v>25</v>
      </c>
      <c r="P9" s="39"/>
      <c r="Q9" s="8"/>
      <c r="R9" s="8"/>
      <c r="T9" s="196"/>
      <c r="U9" s="197"/>
      <c r="V9" s="45" t="s">
        <v>645</v>
      </c>
      <c r="W9" s="47">
        <f>SUMIF($B$2:$B$918,"國中",$I$2:$I$918)</f>
        <v>0</v>
      </c>
    </row>
    <row r="10" spans="1:49" ht="20.100000000000001" customHeight="1">
      <c r="A10" s="8">
        <v>8</v>
      </c>
      <c r="B10" s="8" t="s">
        <v>246</v>
      </c>
      <c r="C10" s="8" t="s">
        <v>1417</v>
      </c>
      <c r="D10" s="9" t="s">
        <v>435</v>
      </c>
      <c r="E10" s="10" t="s">
        <v>67</v>
      </c>
      <c r="F10" s="11"/>
      <c r="G10" s="53" t="s">
        <v>861</v>
      </c>
      <c r="H10" s="53" t="s">
        <v>861</v>
      </c>
      <c r="I10" s="53" t="s">
        <v>861</v>
      </c>
      <c r="J10" s="53" t="s">
        <v>861</v>
      </c>
      <c r="K10" s="53" t="s">
        <v>861</v>
      </c>
      <c r="L10" s="53" t="s">
        <v>861</v>
      </c>
      <c r="M10" s="53" t="s">
        <v>631</v>
      </c>
      <c r="N10" s="53" t="s">
        <v>631</v>
      </c>
      <c r="O10" s="53" t="s">
        <v>631</v>
      </c>
      <c r="P10" s="39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 ht="20.100000000000001" customHeight="1">
      <c r="A11" s="8">
        <v>9</v>
      </c>
      <c r="B11" s="8" t="s">
        <v>269</v>
      </c>
      <c r="C11" s="8" t="s">
        <v>1424</v>
      </c>
      <c r="D11" s="9" t="s">
        <v>436</v>
      </c>
      <c r="E11" s="10" t="s">
        <v>442</v>
      </c>
      <c r="F11" s="11"/>
      <c r="G11" s="53" t="s">
        <v>861</v>
      </c>
      <c r="H11" s="53" t="s">
        <v>861</v>
      </c>
      <c r="I11" s="53" t="s">
        <v>861</v>
      </c>
      <c r="J11" s="53" t="s">
        <v>861</v>
      </c>
      <c r="K11" s="53" t="s">
        <v>861</v>
      </c>
      <c r="L11" s="53" t="s">
        <v>861</v>
      </c>
      <c r="M11" s="53" t="s">
        <v>631</v>
      </c>
      <c r="N11" s="53" t="s">
        <v>631</v>
      </c>
      <c r="O11" s="53" t="s">
        <v>631</v>
      </c>
      <c r="P11" s="39"/>
      <c r="Q11" s="8"/>
      <c r="R11" s="8"/>
      <c r="T11" s="196"/>
      <c r="U11" s="195"/>
      <c r="V11" s="45" t="s">
        <v>640</v>
      </c>
      <c r="W11" s="47">
        <f>SUMIF($B$2:$B$918,"高中職",$G$2:$G$918)</f>
        <v>0</v>
      </c>
    </row>
    <row r="12" spans="1:49">
      <c r="A12" s="8">
        <v>10</v>
      </c>
      <c r="B12" s="8" t="s">
        <v>246</v>
      </c>
      <c r="C12" s="8" t="s">
        <v>1418</v>
      </c>
      <c r="D12" s="9" t="s">
        <v>437</v>
      </c>
      <c r="E12" s="10" t="s">
        <v>67</v>
      </c>
      <c r="F12" s="11"/>
      <c r="G12" s="53" t="s">
        <v>861</v>
      </c>
      <c r="H12" s="53" t="s">
        <v>861</v>
      </c>
      <c r="I12" s="53" t="s">
        <v>861</v>
      </c>
      <c r="J12" s="72">
        <v>4</v>
      </c>
      <c r="K12" s="72">
        <v>5</v>
      </c>
      <c r="L12" s="72">
        <v>28</v>
      </c>
      <c r="M12" s="72">
        <v>6</v>
      </c>
      <c r="N12" s="72">
        <v>9</v>
      </c>
      <c r="O12" s="72">
        <v>60</v>
      </c>
      <c r="P12" s="40"/>
      <c r="Q12" s="40"/>
      <c r="R12" s="40"/>
      <c r="T12" s="196"/>
      <c r="U12" s="195"/>
      <c r="V12" s="45" t="s">
        <v>643</v>
      </c>
      <c r="W12" s="47">
        <f>SUMIF($B$2:$B$918,"高中職",$H$2:$H$918)</f>
        <v>0</v>
      </c>
    </row>
    <row r="13" spans="1:49">
      <c r="A13" s="8">
        <v>11</v>
      </c>
      <c r="B13" s="8" t="s">
        <v>269</v>
      </c>
      <c r="C13" s="8" t="s">
        <v>1426</v>
      </c>
      <c r="D13" s="9" t="s">
        <v>439</v>
      </c>
      <c r="E13" s="10" t="s">
        <v>67</v>
      </c>
      <c r="F13" s="9"/>
      <c r="G13" s="53" t="s">
        <v>861</v>
      </c>
      <c r="H13" s="53" t="s">
        <v>861</v>
      </c>
      <c r="I13" s="53" t="s">
        <v>861</v>
      </c>
      <c r="J13" s="53" t="s">
        <v>861</v>
      </c>
      <c r="K13" s="53" t="s">
        <v>861</v>
      </c>
      <c r="L13" s="53" t="s">
        <v>861</v>
      </c>
      <c r="M13" s="53" t="s">
        <v>631</v>
      </c>
      <c r="N13" s="53" t="s">
        <v>631</v>
      </c>
      <c r="O13" s="53" t="s">
        <v>631</v>
      </c>
      <c r="P13" s="40"/>
      <c r="Q13" s="40"/>
      <c r="R13" s="40"/>
      <c r="T13" s="196"/>
      <c r="U13" s="195"/>
      <c r="V13" s="45" t="s">
        <v>645</v>
      </c>
      <c r="W13" s="47">
        <f>SUMIF($B$2:$B$918,"高中職",$I$2:$I$918)</f>
        <v>0</v>
      </c>
    </row>
    <row r="14" spans="1:49">
      <c r="A14" s="8">
        <v>12</v>
      </c>
      <c r="B14" s="8" t="s">
        <v>246</v>
      </c>
      <c r="C14" s="8" t="s">
        <v>1419</v>
      </c>
      <c r="D14" s="9" t="s">
        <v>440</v>
      </c>
      <c r="E14" s="10" t="s">
        <v>136</v>
      </c>
      <c r="F14" s="9"/>
      <c r="G14" s="53" t="s">
        <v>861</v>
      </c>
      <c r="H14" s="53" t="s">
        <v>861</v>
      </c>
      <c r="I14" s="53" t="s">
        <v>861</v>
      </c>
      <c r="J14" s="53" t="s">
        <v>861</v>
      </c>
      <c r="K14" s="53" t="s">
        <v>861</v>
      </c>
      <c r="L14" s="53" t="s">
        <v>861</v>
      </c>
      <c r="M14" s="72">
        <v>1</v>
      </c>
      <c r="N14" s="72">
        <v>1</v>
      </c>
      <c r="O14" s="53" t="s">
        <v>631</v>
      </c>
      <c r="P14" s="40"/>
      <c r="Q14" s="40"/>
      <c r="R14" s="40"/>
      <c r="T14" s="196"/>
      <c r="U14" s="195" t="s">
        <v>650</v>
      </c>
      <c r="V14" s="45" t="s">
        <v>653</v>
      </c>
      <c r="W14" s="47">
        <v>0</v>
      </c>
    </row>
    <row r="15" spans="1:49">
      <c r="A15" s="8">
        <v>13</v>
      </c>
      <c r="B15" s="8" t="s">
        <v>44</v>
      </c>
      <c r="C15" s="8" t="s">
        <v>1416</v>
      </c>
      <c r="D15" s="9" t="s">
        <v>434</v>
      </c>
      <c r="E15" s="10" t="s">
        <v>136</v>
      </c>
      <c r="F15" s="9"/>
      <c r="G15" s="53" t="s">
        <v>861</v>
      </c>
      <c r="H15" s="53" t="s">
        <v>861</v>
      </c>
      <c r="I15" s="53" t="s">
        <v>861</v>
      </c>
      <c r="J15" s="53" t="s">
        <v>861</v>
      </c>
      <c r="K15" s="53" t="s">
        <v>861</v>
      </c>
      <c r="L15" s="53" t="s">
        <v>861</v>
      </c>
      <c r="M15" s="72">
        <v>1</v>
      </c>
      <c r="N15" s="72">
        <v>1</v>
      </c>
      <c r="O15" s="53" t="s">
        <v>631</v>
      </c>
      <c r="P15" s="40"/>
      <c r="Q15" s="40"/>
      <c r="R15" s="40"/>
      <c r="T15" s="196"/>
      <c r="U15" s="195"/>
      <c r="V15" s="45" t="s">
        <v>640</v>
      </c>
      <c r="W15" s="47">
        <f>SUMIF($B$2:$B$918,"大學",$G$2:$G$918)</f>
        <v>0</v>
      </c>
    </row>
    <row r="16" spans="1:49">
      <c r="A16" s="8">
        <v>14</v>
      </c>
      <c r="B16" s="8" t="s">
        <v>2</v>
      </c>
      <c r="C16" s="8" t="s">
        <v>1425</v>
      </c>
      <c r="D16" s="9" t="s">
        <v>438</v>
      </c>
      <c r="E16" s="10" t="s">
        <v>136</v>
      </c>
      <c r="F16" s="9"/>
      <c r="G16" s="53" t="s">
        <v>861</v>
      </c>
      <c r="H16" s="53" t="s">
        <v>861</v>
      </c>
      <c r="I16" s="53" t="s">
        <v>861</v>
      </c>
      <c r="J16" s="72">
        <v>3</v>
      </c>
      <c r="K16" s="72">
        <v>1</v>
      </c>
      <c r="L16" s="72">
        <v>55</v>
      </c>
      <c r="M16" s="72">
        <v>3</v>
      </c>
      <c r="N16" s="72">
        <v>1</v>
      </c>
      <c r="O16" s="72">
        <v>58</v>
      </c>
      <c r="P16" s="40"/>
      <c r="Q16" s="40"/>
      <c r="R16" s="40"/>
      <c r="T16" s="196"/>
      <c r="U16" s="195"/>
      <c r="V16" s="45" t="s">
        <v>643</v>
      </c>
      <c r="W16" s="47">
        <f>SUMIF($B$2:$B$918,"大學",$H$2:$H$918)</f>
        <v>0</v>
      </c>
    </row>
    <row r="17" spans="1:23">
      <c r="A17" s="8">
        <v>15</v>
      </c>
      <c r="B17" s="8" t="s">
        <v>44</v>
      </c>
      <c r="C17" s="8" t="s">
        <v>1433</v>
      </c>
      <c r="D17" s="9" t="s">
        <v>860</v>
      </c>
      <c r="E17" s="8" t="s">
        <v>675</v>
      </c>
      <c r="F17" s="13"/>
      <c r="G17" s="53" t="s">
        <v>861</v>
      </c>
      <c r="H17" s="53" t="s">
        <v>861</v>
      </c>
      <c r="I17" s="53" t="s">
        <v>861</v>
      </c>
      <c r="J17" s="53" t="s">
        <v>861</v>
      </c>
      <c r="K17" s="53" t="s">
        <v>861</v>
      </c>
      <c r="L17" s="53" t="s">
        <v>861</v>
      </c>
      <c r="M17" s="72">
        <v>1</v>
      </c>
      <c r="N17" s="72">
        <v>1</v>
      </c>
      <c r="O17" s="53" t="s">
        <v>631</v>
      </c>
      <c r="P17" s="86"/>
      <c r="Q17" s="86"/>
      <c r="R17" s="86"/>
      <c r="T17" s="196"/>
      <c r="U17" s="195"/>
      <c r="V17" s="45" t="s">
        <v>645</v>
      </c>
      <c r="W17" s="47">
        <f>SUMIF($B$2:$B$918,"大學",$I$2:$I$918)</f>
        <v>0</v>
      </c>
    </row>
    <row r="18" spans="1:23">
      <c r="A18" s="8">
        <v>16</v>
      </c>
      <c r="B18" s="8" t="s">
        <v>2</v>
      </c>
      <c r="C18" s="8" t="s">
        <v>1429</v>
      </c>
      <c r="D18" s="9" t="s">
        <v>856</v>
      </c>
      <c r="E18" s="8" t="s">
        <v>675</v>
      </c>
      <c r="F18" s="13"/>
      <c r="G18" s="53" t="s">
        <v>861</v>
      </c>
      <c r="H18" s="53" t="s">
        <v>861</v>
      </c>
      <c r="I18" s="53" t="s">
        <v>861</v>
      </c>
      <c r="J18" s="53" t="s">
        <v>861</v>
      </c>
      <c r="K18" s="53" t="s">
        <v>861</v>
      </c>
      <c r="L18" s="53" t="s">
        <v>861</v>
      </c>
      <c r="M18" s="72">
        <v>1</v>
      </c>
      <c r="N18" s="72">
        <v>1</v>
      </c>
      <c r="O18" s="53" t="s">
        <v>631</v>
      </c>
      <c r="P18" s="86"/>
      <c r="Q18" s="86"/>
      <c r="R18" s="86"/>
      <c r="T18" s="196"/>
      <c r="U18" s="195" t="s">
        <v>654</v>
      </c>
      <c r="V18" s="45" t="s">
        <v>653</v>
      </c>
      <c r="W18" s="47">
        <f>W2+W6+W10+W14</f>
        <v>0</v>
      </c>
    </row>
    <row r="19" spans="1:23">
      <c r="A19" s="8">
        <v>17</v>
      </c>
      <c r="B19" s="8" t="s">
        <v>2</v>
      </c>
      <c r="C19" s="8" t="s">
        <v>1430</v>
      </c>
      <c r="D19" s="9" t="s">
        <v>857</v>
      </c>
      <c r="E19" s="8" t="s">
        <v>675</v>
      </c>
      <c r="F19" s="13"/>
      <c r="G19" s="53" t="s">
        <v>861</v>
      </c>
      <c r="H19" s="53" t="s">
        <v>861</v>
      </c>
      <c r="I19" s="53" t="s">
        <v>861</v>
      </c>
      <c r="J19" s="53" t="s">
        <v>861</v>
      </c>
      <c r="K19" s="53" t="s">
        <v>861</v>
      </c>
      <c r="L19" s="53" t="s">
        <v>861</v>
      </c>
      <c r="M19" s="72">
        <v>1</v>
      </c>
      <c r="N19" s="53" t="s">
        <v>631</v>
      </c>
      <c r="O19" s="53" t="s">
        <v>631</v>
      </c>
      <c r="P19" s="86"/>
      <c r="Q19" s="86"/>
      <c r="R19" s="86"/>
      <c r="T19" s="196"/>
      <c r="U19" s="195"/>
      <c r="V19" s="45" t="s">
        <v>640</v>
      </c>
      <c r="W19" s="47">
        <f>W3+W7+W11+W15</f>
        <v>0</v>
      </c>
    </row>
    <row r="20" spans="1:23">
      <c r="A20" s="8">
        <v>18</v>
      </c>
      <c r="B20" s="8" t="s">
        <v>44</v>
      </c>
      <c r="C20" s="8" t="s">
        <v>1434</v>
      </c>
      <c r="D20" s="9" t="s">
        <v>370</v>
      </c>
      <c r="E20" s="8" t="s">
        <v>675</v>
      </c>
      <c r="F20" s="13"/>
      <c r="G20" s="53" t="s">
        <v>861</v>
      </c>
      <c r="H20" s="53" t="s">
        <v>861</v>
      </c>
      <c r="I20" s="53" t="s">
        <v>861</v>
      </c>
      <c r="J20" s="53" t="s">
        <v>861</v>
      </c>
      <c r="K20" s="53" t="s">
        <v>861</v>
      </c>
      <c r="L20" s="53" t="s">
        <v>861</v>
      </c>
      <c r="M20" s="72">
        <v>1</v>
      </c>
      <c r="N20" s="53" t="s">
        <v>631</v>
      </c>
      <c r="O20" s="53" t="s">
        <v>631</v>
      </c>
      <c r="P20" s="86"/>
      <c r="Q20" s="86"/>
      <c r="R20" s="86"/>
      <c r="T20" s="196"/>
      <c r="U20" s="195"/>
      <c r="V20" s="45" t="s">
        <v>643</v>
      </c>
      <c r="W20" s="47">
        <f>W4+W8+W12+W16</f>
        <v>0</v>
      </c>
    </row>
    <row r="21" spans="1:23">
      <c r="A21" s="8">
        <v>19</v>
      </c>
      <c r="B21" s="8" t="s">
        <v>44</v>
      </c>
      <c r="C21" s="8" t="s">
        <v>1431</v>
      </c>
      <c r="D21" s="9" t="s">
        <v>858</v>
      </c>
      <c r="E21" s="8" t="s">
        <v>675</v>
      </c>
      <c r="F21" s="13"/>
      <c r="G21" s="53" t="s">
        <v>861</v>
      </c>
      <c r="H21" s="53" t="s">
        <v>861</v>
      </c>
      <c r="I21" s="53" t="s">
        <v>861</v>
      </c>
      <c r="J21" s="53" t="s">
        <v>861</v>
      </c>
      <c r="K21" s="53" t="s">
        <v>861</v>
      </c>
      <c r="L21" s="53" t="s">
        <v>861</v>
      </c>
      <c r="M21" s="72">
        <v>1</v>
      </c>
      <c r="N21" s="72">
        <v>2</v>
      </c>
      <c r="O21" s="53" t="s">
        <v>631</v>
      </c>
      <c r="P21" s="86"/>
      <c r="Q21" s="86"/>
      <c r="R21" s="86"/>
      <c r="T21" s="196"/>
      <c r="U21" s="195"/>
      <c r="V21" s="45" t="s">
        <v>645</v>
      </c>
      <c r="W21" s="47">
        <f>W5+W9+W13+W17</f>
        <v>0</v>
      </c>
    </row>
    <row r="22" spans="1:23">
      <c r="A22" s="8">
        <v>20</v>
      </c>
      <c r="B22" s="8" t="s">
        <v>44</v>
      </c>
      <c r="C22" s="8" t="s">
        <v>1432</v>
      </c>
      <c r="D22" s="9" t="s">
        <v>859</v>
      </c>
      <c r="E22" s="8" t="s">
        <v>675</v>
      </c>
      <c r="F22" s="13"/>
      <c r="G22" s="53" t="s">
        <v>861</v>
      </c>
      <c r="H22" s="53" t="s">
        <v>861</v>
      </c>
      <c r="I22" s="53" t="s">
        <v>861</v>
      </c>
      <c r="J22" s="53" t="s">
        <v>861</v>
      </c>
      <c r="K22" s="53" t="s">
        <v>861</v>
      </c>
      <c r="L22" s="53" t="s">
        <v>861</v>
      </c>
      <c r="M22" s="72">
        <v>1</v>
      </c>
      <c r="N22" s="72">
        <v>1</v>
      </c>
      <c r="O22" s="53" t="s">
        <v>631</v>
      </c>
      <c r="P22" s="86"/>
      <c r="Q22" s="86"/>
      <c r="R22" s="86"/>
      <c r="T22" s="196" t="s">
        <v>646</v>
      </c>
      <c r="U22" s="195" t="s">
        <v>647</v>
      </c>
      <c r="V22" s="45" t="s">
        <v>653</v>
      </c>
      <c r="W22" s="47">
        <v>6</v>
      </c>
    </row>
    <row r="23" spans="1:23">
      <c r="A23" s="86"/>
      <c r="B23" s="86"/>
      <c r="C23" s="86"/>
      <c r="E23" s="86"/>
      <c r="P23" s="86"/>
      <c r="Q23" s="86"/>
      <c r="R23" s="86"/>
      <c r="T23" s="196"/>
      <c r="U23" s="195"/>
      <c r="V23" s="45" t="s">
        <v>640</v>
      </c>
      <c r="W23" s="47">
        <f>SUMIF($B$2:$B$918,"國小",$J$2:$J$918)</f>
        <v>5</v>
      </c>
    </row>
    <row r="24" spans="1:23">
      <c r="A24" s="86"/>
      <c r="B24" s="86"/>
      <c r="C24" s="86"/>
      <c r="E24" s="86"/>
      <c r="P24" s="86"/>
      <c r="Q24" s="86"/>
      <c r="R24" s="86"/>
      <c r="T24" s="196"/>
      <c r="U24" s="195"/>
      <c r="V24" s="45" t="s">
        <v>643</v>
      </c>
      <c r="W24" s="47">
        <f>SUMIF($B$2:$B$918,"國小",$K$2:$K$918)</f>
        <v>8</v>
      </c>
    </row>
    <row r="25" spans="1:23">
      <c r="A25" s="86"/>
      <c r="B25" s="86"/>
      <c r="C25" s="86"/>
      <c r="E25" s="86"/>
      <c r="P25" s="86"/>
      <c r="Q25" s="86"/>
      <c r="R25" s="86"/>
      <c r="T25" s="196"/>
      <c r="U25" s="195"/>
      <c r="V25" s="45" t="s">
        <v>645</v>
      </c>
      <c r="W25" s="47">
        <f>SUMIF($B$2:$B$918,"國小",$L$2:$L$918)</f>
        <v>32</v>
      </c>
    </row>
    <row r="26" spans="1:23">
      <c r="A26" s="86"/>
      <c r="B26" s="86"/>
      <c r="C26" s="86"/>
      <c r="E26" s="86"/>
      <c r="P26" s="86"/>
      <c r="Q26" s="86"/>
      <c r="R26" s="86"/>
      <c r="T26" s="196"/>
      <c r="U26" s="197" t="s">
        <v>648</v>
      </c>
      <c r="V26" s="45" t="s">
        <v>653</v>
      </c>
      <c r="W26" s="47">
        <v>7</v>
      </c>
    </row>
    <row r="27" spans="1:23">
      <c r="A27" s="86"/>
      <c r="B27" s="86"/>
      <c r="C27" s="86"/>
      <c r="E27" s="86"/>
      <c r="P27" s="86"/>
      <c r="Q27" s="86"/>
      <c r="R27" s="86"/>
      <c r="T27" s="196"/>
      <c r="U27" s="197"/>
      <c r="V27" s="45" t="s">
        <v>640</v>
      </c>
      <c r="W27" s="47">
        <f>SUMIF($B$2:$B$918,"國中",$J$2:$J$918)</f>
        <v>16</v>
      </c>
    </row>
    <row r="28" spans="1:23">
      <c r="A28" s="86"/>
      <c r="B28" s="86"/>
      <c r="C28" s="86"/>
      <c r="E28" s="86"/>
      <c r="P28" s="86"/>
      <c r="Q28" s="86"/>
      <c r="R28" s="86"/>
      <c r="T28" s="196"/>
      <c r="U28" s="197"/>
      <c r="V28" s="45" t="s">
        <v>643</v>
      </c>
      <c r="W28" s="47">
        <f>SUMIF($B$2:$B$918,"國中",$K$2:$K$918)</f>
        <v>7</v>
      </c>
    </row>
    <row r="29" spans="1:23">
      <c r="A29" s="86"/>
      <c r="B29" s="86"/>
      <c r="C29" s="86"/>
      <c r="E29" s="86"/>
      <c r="P29" s="86"/>
      <c r="Q29" s="86"/>
      <c r="R29" s="86"/>
      <c r="T29" s="196"/>
      <c r="U29" s="197"/>
      <c r="V29" s="45" t="s">
        <v>645</v>
      </c>
      <c r="W29" s="47">
        <f>SUMIF($B$2:$B$918,"國中",$L$2:$L$918)</f>
        <v>342</v>
      </c>
    </row>
    <row r="30" spans="1:23">
      <c r="A30" s="86"/>
      <c r="B30" s="86"/>
      <c r="C30" s="86"/>
      <c r="E30" s="86"/>
      <c r="P30" s="86"/>
      <c r="Q30" s="86"/>
      <c r="R30" s="86"/>
      <c r="T30" s="196"/>
      <c r="U30" s="195" t="s">
        <v>649</v>
      </c>
      <c r="V30" s="45" t="s">
        <v>653</v>
      </c>
      <c r="W30" s="47">
        <v>1</v>
      </c>
    </row>
    <row r="31" spans="1:23">
      <c r="A31" s="86"/>
      <c r="B31" s="86"/>
      <c r="C31" s="86"/>
      <c r="E31" s="86"/>
      <c r="P31" s="86"/>
      <c r="Q31" s="86"/>
      <c r="R31" s="86"/>
      <c r="T31" s="196"/>
      <c r="U31" s="195"/>
      <c r="V31" s="45" t="s">
        <v>640</v>
      </c>
      <c r="W31" s="47">
        <f>SUMIF($B$2:$B$918,"高中職",$J$2:$J$918)</f>
        <v>0</v>
      </c>
    </row>
    <row r="32" spans="1:23">
      <c r="A32" s="86"/>
      <c r="B32" s="86"/>
      <c r="C32" s="86"/>
      <c r="E32" s="86"/>
      <c r="P32" s="86"/>
      <c r="Q32" s="86"/>
      <c r="R32" s="86"/>
      <c r="T32" s="196"/>
      <c r="U32" s="195"/>
      <c r="V32" s="45" t="s">
        <v>643</v>
      </c>
      <c r="W32" s="47">
        <f>SUMIF($B$2:$B$918,"高中職",$K$2:$K$918)</f>
        <v>0</v>
      </c>
    </row>
    <row r="33" spans="1:23">
      <c r="A33" s="86"/>
      <c r="B33" s="86"/>
      <c r="C33" s="86"/>
      <c r="E33" s="86"/>
      <c r="P33" s="86"/>
      <c r="Q33" s="86"/>
      <c r="R33" s="86"/>
      <c r="T33" s="196"/>
      <c r="U33" s="195"/>
      <c r="V33" s="45" t="s">
        <v>645</v>
      </c>
      <c r="W33" s="47">
        <f>SUMIF($B$2:$B$918,"高中職",$L$2:$L$918)</f>
        <v>0</v>
      </c>
    </row>
    <row r="34" spans="1:23">
      <c r="A34" s="86"/>
      <c r="B34" s="86"/>
      <c r="C34" s="86"/>
      <c r="E34" s="86"/>
      <c r="P34" s="86"/>
      <c r="Q34" s="86"/>
      <c r="R34" s="86"/>
      <c r="T34" s="196"/>
      <c r="U34" s="195" t="s">
        <v>650</v>
      </c>
      <c r="V34" s="45" t="s">
        <v>653</v>
      </c>
      <c r="W34" s="47">
        <v>0</v>
      </c>
    </row>
    <row r="35" spans="1:23">
      <c r="A35" s="86"/>
      <c r="B35" s="86"/>
      <c r="C35" s="86"/>
      <c r="E35" s="86"/>
      <c r="P35" s="86"/>
      <c r="Q35" s="86"/>
      <c r="R35" s="86"/>
      <c r="T35" s="196"/>
      <c r="U35" s="195"/>
      <c r="V35" s="45" t="s">
        <v>640</v>
      </c>
      <c r="W35" s="47">
        <f>SUMIF($B$2:$B$918,"大學",$J$2:$J$918)</f>
        <v>0</v>
      </c>
    </row>
    <row r="36" spans="1:23">
      <c r="A36" s="86"/>
      <c r="B36" s="86"/>
      <c r="C36" s="86"/>
      <c r="E36" s="86"/>
      <c r="P36" s="86"/>
      <c r="Q36" s="86"/>
      <c r="R36" s="86"/>
      <c r="T36" s="196"/>
      <c r="U36" s="195"/>
      <c r="V36" s="45" t="s">
        <v>643</v>
      </c>
      <c r="W36" s="47">
        <f>SUMIF($B$2:$B$918,"大學",$K$2:$K$918)</f>
        <v>0</v>
      </c>
    </row>
    <row r="37" spans="1:23">
      <c r="A37" s="86"/>
      <c r="B37" s="86"/>
      <c r="C37" s="86"/>
      <c r="E37" s="86"/>
      <c r="P37" s="86"/>
      <c r="Q37" s="86"/>
      <c r="R37" s="86"/>
      <c r="T37" s="196"/>
      <c r="U37" s="195"/>
      <c r="V37" s="45" t="s">
        <v>645</v>
      </c>
      <c r="W37" s="47">
        <f>SUMIF($B$2:$B$918,"大學",$L$2:$L$918)</f>
        <v>0</v>
      </c>
    </row>
    <row r="38" spans="1:23">
      <c r="T38" s="196"/>
      <c r="U38" s="195" t="s">
        <v>654</v>
      </c>
      <c r="V38" s="45" t="s">
        <v>653</v>
      </c>
      <c r="W38" s="47">
        <f>W22+W26+W30+W34</f>
        <v>14</v>
      </c>
    </row>
    <row r="39" spans="1:23">
      <c r="T39" s="196"/>
      <c r="U39" s="195"/>
      <c r="V39" s="45" t="s">
        <v>640</v>
      </c>
      <c r="W39" s="47">
        <f>W23+W27+W31+W35</f>
        <v>21</v>
      </c>
    </row>
    <row r="40" spans="1:23">
      <c r="T40" s="196"/>
      <c r="U40" s="195"/>
      <c r="V40" s="45" t="s">
        <v>643</v>
      </c>
      <c r="W40" s="47">
        <f>W24+W28+W32+W36</f>
        <v>15</v>
      </c>
    </row>
    <row r="41" spans="1:23">
      <c r="T41" s="196"/>
      <c r="U41" s="195"/>
      <c r="V41" s="45" t="s">
        <v>645</v>
      </c>
      <c r="W41" s="47">
        <f>W25+W29+W33+W37</f>
        <v>374</v>
      </c>
    </row>
    <row r="42" spans="1:23">
      <c r="T42" s="196" t="s">
        <v>652</v>
      </c>
      <c r="U42" s="195" t="s">
        <v>647</v>
      </c>
      <c r="V42" s="45" t="s">
        <v>653</v>
      </c>
      <c r="W42" s="47">
        <f>SUMPRODUCT(--EXACT($B$2:$B$923,U2))</f>
        <v>10</v>
      </c>
    </row>
    <row r="43" spans="1:23">
      <c r="T43" s="196"/>
      <c r="U43" s="195"/>
      <c r="V43" s="45" t="s">
        <v>640</v>
      </c>
      <c r="W43" s="49">
        <f>SUMIF($B$2:$B$918,"國小",$M$2:$M$918)</f>
        <v>19</v>
      </c>
    </row>
    <row r="44" spans="1:23">
      <c r="T44" s="196"/>
      <c r="U44" s="195"/>
      <c r="V44" s="45" t="s">
        <v>643</v>
      </c>
      <c r="W44" s="47">
        <f>SUMIF($B$2:$B$918,"國小",$N$2:$N$918)</f>
        <v>24</v>
      </c>
    </row>
    <row r="45" spans="1:23">
      <c r="T45" s="196"/>
      <c r="U45" s="195"/>
      <c r="V45" s="45" t="s">
        <v>645</v>
      </c>
      <c r="W45" s="47">
        <f>SUMIF($B$2:$B$918,"國小",$O$2:$O$918)</f>
        <v>85</v>
      </c>
    </row>
    <row r="46" spans="1:23">
      <c r="T46" s="196"/>
      <c r="U46" s="197" t="s">
        <v>648</v>
      </c>
      <c r="V46" s="45" t="s">
        <v>653</v>
      </c>
      <c r="W46" s="47">
        <f>SUMPRODUCT(--EXACT($B$2:$B$923,U46))</f>
        <v>8</v>
      </c>
    </row>
    <row r="47" spans="1:23">
      <c r="T47" s="196"/>
      <c r="U47" s="197"/>
      <c r="V47" s="45" t="s">
        <v>640</v>
      </c>
      <c r="W47" s="49">
        <f>SUMIF($B$2:$B$918,"國中",$M$2:$M$918)</f>
        <v>18</v>
      </c>
    </row>
    <row r="48" spans="1:23">
      <c r="T48" s="196"/>
      <c r="U48" s="197"/>
      <c r="V48" s="45" t="s">
        <v>643</v>
      </c>
      <c r="W48" s="47">
        <f>SUMIF($B$2:$B$918,"國中",$N$2:$N$918)</f>
        <v>8</v>
      </c>
    </row>
    <row r="49" spans="20:23">
      <c r="T49" s="196"/>
      <c r="U49" s="197"/>
      <c r="V49" s="45" t="s">
        <v>645</v>
      </c>
      <c r="W49" s="47">
        <f>SUMIF($B$2:$B$918,"國中",$O$2:$O$918)</f>
        <v>372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18</v>
      </c>
    </row>
    <row r="59" spans="20:23">
      <c r="T59" s="196"/>
      <c r="U59" s="195"/>
      <c r="V59" s="45" t="s">
        <v>640</v>
      </c>
      <c r="W59" s="47">
        <f>W43+W47+W51+W55</f>
        <v>37</v>
      </c>
    </row>
    <row r="60" spans="20:23">
      <c r="T60" s="196"/>
      <c r="U60" s="195"/>
      <c r="V60" s="45" t="s">
        <v>643</v>
      </c>
      <c r="W60" s="47">
        <f>W44+W48+W52+W56</f>
        <v>32</v>
      </c>
    </row>
    <row r="61" spans="20:23">
      <c r="T61" s="196"/>
      <c r="U61" s="195"/>
      <c r="V61" s="45" t="s">
        <v>645</v>
      </c>
      <c r="W61" s="47">
        <f>W45+W49+W53+W57</f>
        <v>457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D1:D1048576">
    <cfRule type="duplicateValues" dxfId="197" priority="2"/>
  </conditionalFormatting>
  <conditionalFormatting sqref="D1:D1048576">
    <cfRule type="duplicateValues" dxfId="196" priority="20"/>
  </conditionalFormatting>
  <conditionalFormatting sqref="C1:C1048576">
    <cfRule type="duplicateValues" dxfId="19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fitToWidth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11.33203125" style="42" bestFit="1" customWidth="1"/>
    <col min="5" max="5" width="12.77734375" style="42" bestFit="1" customWidth="1"/>
    <col min="6" max="6" width="14.6640625" style="42" bestFit="1" customWidth="1"/>
    <col min="7" max="7" width="8" style="42" bestFit="1" customWidth="1"/>
    <col min="8" max="9" width="13.109375" style="42" bestFit="1" customWidth="1"/>
    <col min="10" max="10" width="8" style="42" bestFit="1" customWidth="1"/>
    <col min="11" max="12" width="13.109375" style="42" bestFit="1" customWidth="1"/>
    <col min="13" max="13" width="9.44140625" style="42" bestFit="1" customWidth="1"/>
    <col min="14" max="15" width="13.109375" style="42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23" ht="20.100000000000001" customHeight="1">
      <c r="A1" s="205" t="s">
        <v>1438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7"/>
      <c r="T1" s="46" t="s">
        <v>637</v>
      </c>
      <c r="U1" s="46" t="s">
        <v>641</v>
      </c>
      <c r="V1" s="46" t="s">
        <v>636</v>
      </c>
      <c r="W1" s="48" t="s">
        <v>651</v>
      </c>
    </row>
    <row r="2" spans="1:23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62" t="s">
        <v>638</v>
      </c>
      <c r="H2" s="62" t="s">
        <v>48</v>
      </c>
      <c r="I2" s="62" t="s">
        <v>47</v>
      </c>
      <c r="J2" s="62" t="s">
        <v>687</v>
      </c>
      <c r="K2" s="62" t="s">
        <v>49</v>
      </c>
      <c r="L2" s="62" t="s">
        <v>50</v>
      </c>
      <c r="M2" s="62" t="s">
        <v>688</v>
      </c>
      <c r="N2" s="62" t="s">
        <v>51</v>
      </c>
      <c r="O2" s="62" t="s">
        <v>628</v>
      </c>
      <c r="P2" s="62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23" ht="20.100000000000001" customHeight="1">
      <c r="A3" s="8">
        <v>1</v>
      </c>
      <c r="B3" s="8" t="s">
        <v>246</v>
      </c>
      <c r="C3" s="8" t="s">
        <v>1436</v>
      </c>
      <c r="D3" s="8" t="s">
        <v>449</v>
      </c>
      <c r="E3" s="10" t="s">
        <v>442</v>
      </c>
      <c r="F3" s="8"/>
      <c r="G3" s="17" t="s">
        <v>631</v>
      </c>
      <c r="H3" s="17" t="s">
        <v>631</v>
      </c>
      <c r="I3" s="17" t="s">
        <v>631</v>
      </c>
      <c r="J3" s="17">
        <v>1</v>
      </c>
      <c r="K3" s="17">
        <v>1</v>
      </c>
      <c r="L3" s="17" t="s">
        <v>631</v>
      </c>
      <c r="M3" s="22">
        <v>36</v>
      </c>
      <c r="N3" s="22">
        <v>38</v>
      </c>
      <c r="O3" s="17" t="s">
        <v>631</v>
      </c>
      <c r="P3" s="8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23" ht="20.100000000000001" customHeight="1">
      <c r="A4" s="8">
        <v>2</v>
      </c>
      <c r="B4" s="8" t="s">
        <v>246</v>
      </c>
      <c r="C4" s="8" t="s">
        <v>1437</v>
      </c>
      <c r="D4" s="8" t="s">
        <v>450</v>
      </c>
      <c r="E4" s="10" t="s">
        <v>67</v>
      </c>
      <c r="F4" s="8"/>
      <c r="G4" s="17" t="s">
        <v>631</v>
      </c>
      <c r="H4" s="17" t="s">
        <v>631</v>
      </c>
      <c r="I4" s="17" t="s">
        <v>631</v>
      </c>
      <c r="J4" s="17">
        <v>1</v>
      </c>
      <c r="K4" s="17">
        <v>1</v>
      </c>
      <c r="L4" s="17">
        <v>1</v>
      </c>
      <c r="M4" s="22">
        <v>4</v>
      </c>
      <c r="N4" s="22">
        <v>1</v>
      </c>
      <c r="O4" s="22">
        <v>81</v>
      </c>
      <c r="P4" s="8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23">
      <c r="T5" s="196"/>
      <c r="U5" s="195"/>
      <c r="V5" s="45" t="s">
        <v>645</v>
      </c>
      <c r="W5" s="47">
        <f>SUMIF($B$2:$B$918,"國小",$I$2:$I$918)</f>
        <v>0</v>
      </c>
    </row>
    <row r="6" spans="1:23">
      <c r="T6" s="196"/>
      <c r="U6" s="197" t="s">
        <v>648</v>
      </c>
      <c r="V6" s="45" t="s">
        <v>653</v>
      </c>
      <c r="W6" s="47">
        <v>0</v>
      </c>
    </row>
    <row r="7" spans="1:23">
      <c r="T7" s="196"/>
      <c r="U7" s="197"/>
      <c r="V7" s="45" t="s">
        <v>640</v>
      </c>
      <c r="W7" s="47">
        <f>SUMIF($B$2:$B$918,"國中",$G$2:$G$918)</f>
        <v>0</v>
      </c>
    </row>
    <row r="8" spans="1:23">
      <c r="T8" s="196"/>
      <c r="U8" s="197"/>
      <c r="V8" s="45" t="s">
        <v>643</v>
      </c>
      <c r="W8" s="47">
        <f>SUMIF($B$2:$B$918,"國小",$H$2:$H$918)</f>
        <v>0</v>
      </c>
    </row>
    <row r="9" spans="1:23">
      <c r="T9" s="196"/>
      <c r="U9" s="197"/>
      <c r="V9" s="45" t="s">
        <v>645</v>
      </c>
      <c r="W9" s="47">
        <f>SUMIF($B$2:$B$918,"國中",$I$2:$I$918)</f>
        <v>0</v>
      </c>
    </row>
    <row r="10" spans="1:23">
      <c r="T10" s="196"/>
      <c r="U10" s="195" t="s">
        <v>649</v>
      </c>
      <c r="V10" s="45" t="s">
        <v>653</v>
      </c>
      <c r="W10" s="47">
        <v>0</v>
      </c>
    </row>
    <row r="11" spans="1:23">
      <c r="T11" s="196"/>
      <c r="U11" s="195"/>
      <c r="V11" s="45" t="s">
        <v>640</v>
      </c>
      <c r="W11" s="47">
        <f>SUMIF($B$2:$B$918,"高中職",$G$2:$G$918)</f>
        <v>0</v>
      </c>
    </row>
    <row r="12" spans="1:23">
      <c r="T12" s="196"/>
      <c r="U12" s="195"/>
      <c r="V12" s="45" t="s">
        <v>643</v>
      </c>
      <c r="W12" s="47">
        <f>SUMIF($B$2:$B$918,"高中職",$H$2:$H$918)</f>
        <v>0</v>
      </c>
    </row>
    <row r="13" spans="1:23">
      <c r="T13" s="196"/>
      <c r="U13" s="195"/>
      <c r="V13" s="45" t="s">
        <v>645</v>
      </c>
      <c r="W13" s="47">
        <f>SUMIF($B$2:$B$918,"高中職",$I$2:$I$918)</f>
        <v>0</v>
      </c>
    </row>
    <row r="14" spans="1:23">
      <c r="T14" s="196"/>
      <c r="U14" s="195" t="s">
        <v>650</v>
      </c>
      <c r="V14" s="45" t="s">
        <v>653</v>
      </c>
      <c r="W14" s="47">
        <v>0</v>
      </c>
    </row>
    <row r="15" spans="1:23">
      <c r="T15" s="196"/>
      <c r="U15" s="195"/>
      <c r="V15" s="45" t="s">
        <v>640</v>
      </c>
      <c r="W15" s="47">
        <f>SUMIF($B$2:$B$918,"大學",$G$2:$G$918)</f>
        <v>0</v>
      </c>
    </row>
    <row r="16" spans="1:23">
      <c r="T16" s="196"/>
      <c r="U16" s="195"/>
      <c r="V16" s="45" t="s">
        <v>643</v>
      </c>
      <c r="W16" s="47">
        <f>SUMIF($B$2:$B$918,"大學",$H$2:$H$918)</f>
        <v>0</v>
      </c>
    </row>
    <row r="17" spans="20:23">
      <c r="T17" s="196"/>
      <c r="U17" s="195"/>
      <c r="V17" s="45" t="s">
        <v>645</v>
      </c>
      <c r="W17" s="47">
        <f>SUMIF($B$2:$B$918,"大學",$I$2:$I$918)</f>
        <v>0</v>
      </c>
    </row>
    <row r="18" spans="20:23">
      <c r="T18" s="196"/>
      <c r="U18" s="195" t="s">
        <v>654</v>
      </c>
      <c r="V18" s="45" t="s">
        <v>653</v>
      </c>
      <c r="W18" s="47">
        <f>W2+W6+W10+W14</f>
        <v>0</v>
      </c>
    </row>
    <row r="19" spans="20:23">
      <c r="T19" s="196"/>
      <c r="U19" s="195"/>
      <c r="V19" s="45" t="s">
        <v>640</v>
      </c>
      <c r="W19" s="47">
        <f>W3+W7+W11+W15</f>
        <v>0</v>
      </c>
    </row>
    <row r="20" spans="20:23">
      <c r="T20" s="196"/>
      <c r="U20" s="195"/>
      <c r="V20" s="45" t="s">
        <v>643</v>
      </c>
      <c r="W20" s="47">
        <f>W4+W8+W12+W16</f>
        <v>0</v>
      </c>
    </row>
    <row r="21" spans="20:23">
      <c r="T21" s="196"/>
      <c r="U21" s="195"/>
      <c r="V21" s="45" t="s">
        <v>645</v>
      </c>
      <c r="W21" s="47">
        <f>W5+W9+W13+W17</f>
        <v>0</v>
      </c>
    </row>
    <row r="22" spans="20:23">
      <c r="T22" s="196" t="s">
        <v>646</v>
      </c>
      <c r="U22" s="195" t="s">
        <v>647</v>
      </c>
      <c r="V22" s="45" t="s">
        <v>653</v>
      </c>
      <c r="W22" s="47">
        <v>2</v>
      </c>
    </row>
    <row r="23" spans="20:23">
      <c r="T23" s="196"/>
      <c r="U23" s="195"/>
      <c r="V23" s="45" t="s">
        <v>640</v>
      </c>
      <c r="W23" s="47">
        <f>SUMIF($B$2:$B$918,"國小",$J$2:$J$918)</f>
        <v>2</v>
      </c>
    </row>
    <row r="24" spans="20:23">
      <c r="T24" s="196"/>
      <c r="U24" s="195"/>
      <c r="V24" s="45" t="s">
        <v>643</v>
      </c>
      <c r="W24" s="47">
        <f>SUMIF($B$2:$B$918,"國小",$K$2:$K$918)</f>
        <v>2</v>
      </c>
    </row>
    <row r="25" spans="20:23">
      <c r="T25" s="196"/>
      <c r="U25" s="195"/>
      <c r="V25" s="45" t="s">
        <v>645</v>
      </c>
      <c r="W25" s="47">
        <f>SUMIF($B$2:$B$918,"國小",$L$2:$L$918)</f>
        <v>1</v>
      </c>
    </row>
    <row r="26" spans="20:23">
      <c r="T26" s="196"/>
      <c r="U26" s="197" t="s">
        <v>648</v>
      </c>
      <c r="V26" s="45" t="s">
        <v>653</v>
      </c>
      <c r="W26" s="47">
        <v>0</v>
      </c>
    </row>
    <row r="27" spans="20:23">
      <c r="T27" s="196"/>
      <c r="U27" s="197"/>
      <c r="V27" s="45" t="s">
        <v>640</v>
      </c>
      <c r="W27" s="47">
        <f>SUMIF($B$2:$B$918,"國中",$J$2:$J$918)</f>
        <v>0</v>
      </c>
    </row>
    <row r="28" spans="20:23">
      <c r="T28" s="196"/>
      <c r="U28" s="197"/>
      <c r="V28" s="45" t="s">
        <v>643</v>
      </c>
      <c r="W28" s="47">
        <f>SUMIF($B$2:$B$918,"國中",$K$2:$K$918)</f>
        <v>0</v>
      </c>
    </row>
    <row r="29" spans="20:23">
      <c r="T29" s="196"/>
      <c r="U29" s="197"/>
      <c r="V29" s="45" t="s">
        <v>645</v>
      </c>
      <c r="W29" s="47">
        <f>SUMIF($B$2:$B$918,"國中",$L$2:$L$918)</f>
        <v>0</v>
      </c>
    </row>
    <row r="30" spans="20:23">
      <c r="T30" s="196"/>
      <c r="U30" s="195" t="s">
        <v>649</v>
      </c>
      <c r="V30" s="45" t="s">
        <v>653</v>
      </c>
      <c r="W30" s="47">
        <v>0</v>
      </c>
    </row>
    <row r="31" spans="20:23">
      <c r="T31" s="196"/>
      <c r="U31" s="195"/>
      <c r="V31" s="45" t="s">
        <v>640</v>
      </c>
      <c r="W31" s="47">
        <f>SUMIF($B$2:$B$918,"高中職",$J$2:$J$918)</f>
        <v>0</v>
      </c>
    </row>
    <row r="32" spans="20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2</v>
      </c>
    </row>
    <row r="39" spans="20:23">
      <c r="T39" s="196"/>
      <c r="U39" s="195"/>
      <c r="V39" s="45" t="s">
        <v>640</v>
      </c>
      <c r="W39" s="47">
        <f>W23+W27+W31+W35</f>
        <v>2</v>
      </c>
    </row>
    <row r="40" spans="20:23">
      <c r="T40" s="196"/>
      <c r="U40" s="195"/>
      <c r="V40" s="45" t="s">
        <v>643</v>
      </c>
      <c r="W40" s="47">
        <f>W24+W28+W32+W36</f>
        <v>2</v>
      </c>
    </row>
    <row r="41" spans="20:23">
      <c r="T41" s="196"/>
      <c r="U41" s="195"/>
      <c r="V41" s="45" t="s">
        <v>645</v>
      </c>
      <c r="W41" s="47">
        <f>W25+W29+W33+W37</f>
        <v>1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2</v>
      </c>
    </row>
    <row r="43" spans="20:23">
      <c r="T43" s="196"/>
      <c r="U43" s="195"/>
      <c r="V43" s="45" t="s">
        <v>640</v>
      </c>
      <c r="W43" s="49">
        <f>SUMIF($B$2:$B$918,"國小",$M$2:$M$918)</f>
        <v>40</v>
      </c>
    </row>
    <row r="44" spans="20:23">
      <c r="T44" s="196"/>
      <c r="U44" s="195"/>
      <c r="V44" s="45" t="s">
        <v>643</v>
      </c>
      <c r="W44" s="47">
        <f>SUMIF($B$2:$B$918,"國小",$N$2:$N$918)</f>
        <v>39</v>
      </c>
    </row>
    <row r="45" spans="20:23">
      <c r="T45" s="196"/>
      <c r="U45" s="195"/>
      <c r="V45" s="45" t="s">
        <v>645</v>
      </c>
      <c r="W45" s="47">
        <f>SUMIF($B$2:$B$918,"國小",$O$2:$O$918)</f>
        <v>81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0</v>
      </c>
    </row>
    <row r="47" spans="20:23">
      <c r="T47" s="196"/>
      <c r="U47" s="197"/>
      <c r="V47" s="45" t="s">
        <v>640</v>
      </c>
      <c r="W47" s="49">
        <f>SUMIF($B$2:$B$918,"國中",$M$2:$M$918)</f>
        <v>0</v>
      </c>
    </row>
    <row r="48" spans="20:23">
      <c r="T48" s="196"/>
      <c r="U48" s="197"/>
      <c r="V48" s="45" t="s">
        <v>643</v>
      </c>
      <c r="W48" s="47">
        <f>SUMIF($B$2:$B$918,"國中",$N$2:$N$918)</f>
        <v>0</v>
      </c>
    </row>
    <row r="49" spans="20:23">
      <c r="T49" s="196"/>
      <c r="U49" s="197"/>
      <c r="V49" s="45" t="s">
        <v>645</v>
      </c>
      <c r="W49" s="47">
        <f>SUMIF($B$2:$B$918,"國中",$O$2:$O$918)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2</v>
      </c>
    </row>
    <row r="59" spans="20:23">
      <c r="T59" s="196"/>
      <c r="U59" s="195"/>
      <c r="V59" s="45" t="s">
        <v>640</v>
      </c>
      <c r="W59" s="47">
        <f>W43+W47+W51+W55</f>
        <v>40</v>
      </c>
    </row>
    <row r="60" spans="20:23">
      <c r="T60" s="196"/>
      <c r="U60" s="195"/>
      <c r="V60" s="45" t="s">
        <v>643</v>
      </c>
      <c r="W60" s="47">
        <f>W44+W48+W52+W56</f>
        <v>39</v>
      </c>
    </row>
    <row r="61" spans="20:23">
      <c r="T61" s="196"/>
      <c r="U61" s="195"/>
      <c r="V61" s="45" t="s">
        <v>645</v>
      </c>
      <c r="W61" s="47">
        <f>W45+W49+W53+W57</f>
        <v>81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C2">
    <cfRule type="duplicateValues" dxfId="194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11.33203125" style="42" bestFit="1" customWidth="1"/>
    <col min="5" max="5" width="16.7773437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8" style="59" bestFit="1" customWidth="1"/>
    <col min="11" max="12" width="13.109375" style="59" bestFit="1" customWidth="1"/>
    <col min="13" max="13" width="9.44140625" style="59" bestFit="1" customWidth="1"/>
    <col min="14" max="15" width="13.109375" style="59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49" ht="20.100000000000001" customHeight="1">
      <c r="A1" s="199" t="s">
        <v>1444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862</v>
      </c>
      <c r="H2" s="93" t="s">
        <v>48</v>
      </c>
      <c r="I2" s="93" t="s">
        <v>47</v>
      </c>
      <c r="J2" s="93" t="s">
        <v>863</v>
      </c>
      <c r="K2" s="93" t="s">
        <v>49</v>
      </c>
      <c r="L2" s="93" t="s">
        <v>50</v>
      </c>
      <c r="M2" s="93" t="s">
        <v>864</v>
      </c>
      <c r="N2" s="93" t="s">
        <v>51</v>
      </c>
      <c r="O2" s="93" t="s">
        <v>865</v>
      </c>
      <c r="P2" s="92" t="s">
        <v>866</v>
      </c>
      <c r="Q2" s="92" t="s">
        <v>52</v>
      </c>
      <c r="R2" s="92" t="s">
        <v>867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8" t="s">
        <v>269</v>
      </c>
      <c r="C3" s="8" t="s">
        <v>1439</v>
      </c>
      <c r="D3" s="8" t="s">
        <v>443</v>
      </c>
      <c r="E3" s="10" t="s">
        <v>67</v>
      </c>
      <c r="F3" s="8"/>
      <c r="G3" s="53" t="s">
        <v>876</v>
      </c>
      <c r="H3" s="53" t="s">
        <v>876</v>
      </c>
      <c r="I3" s="53" t="s">
        <v>876</v>
      </c>
      <c r="J3" s="53" t="s">
        <v>876</v>
      </c>
      <c r="K3" s="53" t="s">
        <v>876</v>
      </c>
      <c r="L3" s="53" t="s">
        <v>876</v>
      </c>
      <c r="M3" s="53" t="s">
        <v>631</v>
      </c>
      <c r="N3" s="53" t="s">
        <v>631</v>
      </c>
      <c r="O3" s="53" t="s">
        <v>631</v>
      </c>
      <c r="P3" s="8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20.100000000000001" customHeight="1">
      <c r="A4" s="8">
        <v>2</v>
      </c>
      <c r="B4" s="8" t="s">
        <v>448</v>
      </c>
      <c r="C4" s="8" t="s">
        <v>1440</v>
      </c>
      <c r="D4" s="8" t="s">
        <v>444</v>
      </c>
      <c r="E4" s="10" t="s">
        <v>67</v>
      </c>
      <c r="F4" s="8"/>
      <c r="G4" s="53" t="s">
        <v>876</v>
      </c>
      <c r="H4" s="53" t="s">
        <v>876</v>
      </c>
      <c r="I4" s="53" t="s">
        <v>876</v>
      </c>
      <c r="J4" s="55">
        <v>2</v>
      </c>
      <c r="K4" s="55">
        <v>2</v>
      </c>
      <c r="L4" s="55">
        <v>9</v>
      </c>
      <c r="M4" s="72">
        <v>6</v>
      </c>
      <c r="N4" s="72">
        <v>12</v>
      </c>
      <c r="O4" s="72">
        <v>67</v>
      </c>
      <c r="P4" s="8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s="44" customFormat="1" ht="20.100000000000001" customHeight="1">
      <c r="A5" s="8">
        <v>3</v>
      </c>
      <c r="B5" s="8" t="s">
        <v>246</v>
      </c>
      <c r="C5" s="8" t="s">
        <v>1441</v>
      </c>
      <c r="D5" s="8" t="s">
        <v>445</v>
      </c>
      <c r="E5" s="10" t="s">
        <v>67</v>
      </c>
      <c r="F5" s="8"/>
      <c r="G5" s="53" t="s">
        <v>876</v>
      </c>
      <c r="H5" s="53" t="s">
        <v>876</v>
      </c>
      <c r="I5" s="53" t="s">
        <v>876</v>
      </c>
      <c r="J5" s="53" t="s">
        <v>876</v>
      </c>
      <c r="K5" s="53" t="s">
        <v>876</v>
      </c>
      <c r="L5" s="53" t="s">
        <v>876</v>
      </c>
      <c r="M5" s="53" t="s">
        <v>631</v>
      </c>
      <c r="N5" s="53" t="s">
        <v>631</v>
      </c>
      <c r="O5" s="53" t="s">
        <v>631</v>
      </c>
      <c r="P5" s="8"/>
      <c r="Q5" s="8"/>
      <c r="R5" s="8"/>
      <c r="S5" s="42"/>
      <c r="T5" s="196"/>
      <c r="U5" s="195"/>
      <c r="V5" s="45" t="s">
        <v>645</v>
      </c>
      <c r="W5" s="47">
        <f>SUMIF($B$2:$B$918,"國小",$I$2:$I$918)</f>
        <v>0</v>
      </c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</row>
    <row r="6" spans="1:49" ht="20.100000000000001" customHeight="1">
      <c r="A6" s="8">
        <v>4</v>
      </c>
      <c r="B6" s="8" t="s">
        <v>269</v>
      </c>
      <c r="C6" s="8" t="s">
        <v>1442</v>
      </c>
      <c r="D6" s="8" t="s">
        <v>446</v>
      </c>
      <c r="E6" s="10" t="s">
        <v>67</v>
      </c>
      <c r="F6" s="10"/>
      <c r="G6" s="53" t="s">
        <v>876</v>
      </c>
      <c r="H6" s="53" t="s">
        <v>876</v>
      </c>
      <c r="I6" s="53" t="s">
        <v>876</v>
      </c>
      <c r="J6" s="53" t="s">
        <v>876</v>
      </c>
      <c r="K6" s="53" t="s">
        <v>876</v>
      </c>
      <c r="L6" s="53" t="s">
        <v>876</v>
      </c>
      <c r="M6" s="53" t="s">
        <v>631</v>
      </c>
      <c r="N6" s="53" t="s">
        <v>631</v>
      </c>
      <c r="O6" s="53" t="s">
        <v>631</v>
      </c>
      <c r="P6" s="8"/>
      <c r="Q6" s="8"/>
      <c r="R6" s="8"/>
      <c r="S6" s="40"/>
      <c r="T6" s="196"/>
      <c r="U6" s="197" t="s">
        <v>648</v>
      </c>
      <c r="V6" s="45" t="s">
        <v>653</v>
      </c>
      <c r="W6" s="47">
        <v>0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</row>
    <row r="7" spans="1:49" ht="16.2">
      <c r="A7" s="8">
        <v>5</v>
      </c>
      <c r="B7" s="8" t="s">
        <v>246</v>
      </c>
      <c r="C7" s="8" t="s">
        <v>1443</v>
      </c>
      <c r="D7" s="8" t="s">
        <v>447</v>
      </c>
      <c r="E7" s="10" t="s">
        <v>67</v>
      </c>
      <c r="F7" s="8"/>
      <c r="G7" s="53" t="s">
        <v>876</v>
      </c>
      <c r="H7" s="53" t="s">
        <v>876</v>
      </c>
      <c r="I7" s="53" t="s">
        <v>876</v>
      </c>
      <c r="J7" s="53" t="s">
        <v>876</v>
      </c>
      <c r="K7" s="53" t="s">
        <v>876</v>
      </c>
      <c r="L7" s="53" t="s">
        <v>876</v>
      </c>
      <c r="M7" s="72">
        <v>1</v>
      </c>
      <c r="N7" s="72">
        <v>1</v>
      </c>
      <c r="O7" s="53" t="s">
        <v>631</v>
      </c>
      <c r="P7" s="8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 ht="15.75" customHeight="1">
      <c r="A8" s="8">
        <v>6</v>
      </c>
      <c r="B8" s="27" t="s">
        <v>873</v>
      </c>
      <c r="C8" s="102">
        <v>104657</v>
      </c>
      <c r="D8" s="8" t="s">
        <v>871</v>
      </c>
      <c r="E8" s="8" t="s">
        <v>185</v>
      </c>
      <c r="F8" s="27"/>
      <c r="G8" s="53" t="s">
        <v>876</v>
      </c>
      <c r="H8" s="53" t="s">
        <v>876</v>
      </c>
      <c r="I8" s="53" t="s">
        <v>876</v>
      </c>
      <c r="J8" s="53" t="s">
        <v>876</v>
      </c>
      <c r="K8" s="53" t="s">
        <v>876</v>
      </c>
      <c r="L8" s="53" t="s">
        <v>876</v>
      </c>
      <c r="M8" s="72">
        <v>1</v>
      </c>
      <c r="N8" s="72">
        <v>1</v>
      </c>
      <c r="O8" s="53" t="s">
        <v>631</v>
      </c>
      <c r="P8" s="27"/>
      <c r="Q8" s="27"/>
      <c r="R8" s="27"/>
      <c r="T8" s="196"/>
      <c r="U8" s="197"/>
      <c r="V8" s="45" t="s">
        <v>643</v>
      </c>
      <c r="W8" s="47">
        <f>SUMIF($B$2:$B$918,"國小",$H$2:$H$918)</f>
        <v>0</v>
      </c>
    </row>
    <row r="9" spans="1:49" ht="16.2">
      <c r="A9" s="8">
        <v>7</v>
      </c>
      <c r="B9" s="27" t="s">
        <v>873</v>
      </c>
      <c r="C9" s="102">
        <v>104683</v>
      </c>
      <c r="D9" s="8" t="s">
        <v>872</v>
      </c>
      <c r="E9" s="8" t="s">
        <v>185</v>
      </c>
      <c r="F9" s="27"/>
      <c r="G9" s="53" t="s">
        <v>876</v>
      </c>
      <c r="H9" s="53" t="s">
        <v>876</v>
      </c>
      <c r="I9" s="53" t="s">
        <v>876</v>
      </c>
      <c r="J9" s="53" t="s">
        <v>876</v>
      </c>
      <c r="K9" s="53" t="s">
        <v>876</v>
      </c>
      <c r="L9" s="53" t="s">
        <v>876</v>
      </c>
      <c r="M9" s="72">
        <v>1</v>
      </c>
      <c r="N9" s="72">
        <v>1</v>
      </c>
      <c r="O9" s="53" t="s">
        <v>631</v>
      </c>
      <c r="P9" s="27"/>
      <c r="Q9" s="27"/>
      <c r="R9" s="27"/>
      <c r="T9" s="196"/>
      <c r="U9" s="197"/>
      <c r="V9" s="45" t="s">
        <v>645</v>
      </c>
      <c r="W9" s="47">
        <f>SUMIF($B$2:$B$918,"國中",$I$2:$I$918)</f>
        <v>0</v>
      </c>
    </row>
    <row r="10" spans="1:49">
      <c r="T10" s="196"/>
      <c r="U10" s="195" t="s">
        <v>649</v>
      </c>
      <c r="V10" s="45" t="s">
        <v>653</v>
      </c>
      <c r="W10" s="47">
        <v>0</v>
      </c>
    </row>
    <row r="11" spans="1:49">
      <c r="T11" s="196"/>
      <c r="U11" s="195"/>
      <c r="V11" s="45" t="s">
        <v>640</v>
      </c>
      <c r="W11" s="47">
        <f>SUMIF($B$2:$B$918,"高中職",$G$2:$G$918)</f>
        <v>0</v>
      </c>
    </row>
    <row r="12" spans="1:49">
      <c r="T12" s="196"/>
      <c r="U12" s="195"/>
      <c r="V12" s="45" t="s">
        <v>643</v>
      </c>
      <c r="W12" s="47">
        <f>SUMIF($B$2:$B$918,"高中職",$H$2:$H$918)</f>
        <v>0</v>
      </c>
    </row>
    <row r="13" spans="1:49">
      <c r="T13" s="196"/>
      <c r="U13" s="195"/>
      <c r="V13" s="45" t="s">
        <v>645</v>
      </c>
      <c r="W13" s="47">
        <f>SUMIF($B$2:$B$918,"高中職",$I$2:$I$918)</f>
        <v>0</v>
      </c>
    </row>
    <row r="14" spans="1:49">
      <c r="T14" s="196"/>
      <c r="U14" s="195" t="s">
        <v>650</v>
      </c>
      <c r="V14" s="45" t="s">
        <v>653</v>
      </c>
      <c r="W14" s="47">
        <v>0</v>
      </c>
    </row>
    <row r="15" spans="1:49">
      <c r="T15" s="196"/>
      <c r="U15" s="195"/>
      <c r="V15" s="45" t="s">
        <v>640</v>
      </c>
      <c r="W15" s="47">
        <f>SUMIF($B$2:$B$918,"大學",$G$2:$G$918)</f>
        <v>0</v>
      </c>
    </row>
    <row r="16" spans="1:49">
      <c r="T16" s="196"/>
      <c r="U16" s="195"/>
      <c r="V16" s="45" t="s">
        <v>643</v>
      </c>
      <c r="W16" s="47">
        <f>SUMIF($B$2:$B$918,"大學",$H$2:$H$918)</f>
        <v>0</v>
      </c>
    </row>
    <row r="17" spans="20:23">
      <c r="T17" s="196"/>
      <c r="U17" s="195"/>
      <c r="V17" s="45" t="s">
        <v>645</v>
      </c>
      <c r="W17" s="47">
        <f>SUMIF($B$2:$B$918,"大學",$I$2:$I$918)</f>
        <v>0</v>
      </c>
    </row>
    <row r="18" spans="20:23">
      <c r="T18" s="196"/>
      <c r="U18" s="195" t="s">
        <v>654</v>
      </c>
      <c r="V18" s="45" t="s">
        <v>653</v>
      </c>
      <c r="W18" s="47">
        <f>W2+W6+W10+W14</f>
        <v>0</v>
      </c>
    </row>
    <row r="19" spans="20:23">
      <c r="T19" s="196"/>
      <c r="U19" s="195"/>
      <c r="V19" s="45" t="s">
        <v>640</v>
      </c>
      <c r="W19" s="47">
        <f>W3+W7+W11+W15</f>
        <v>0</v>
      </c>
    </row>
    <row r="20" spans="20:23">
      <c r="T20" s="196"/>
      <c r="U20" s="195"/>
      <c r="V20" s="45" t="s">
        <v>643</v>
      </c>
      <c r="W20" s="47">
        <f>W4+W8+W12+W16</f>
        <v>0</v>
      </c>
    </row>
    <row r="21" spans="20:23">
      <c r="T21" s="196"/>
      <c r="U21" s="195"/>
      <c r="V21" s="45" t="s">
        <v>645</v>
      </c>
      <c r="W21" s="47">
        <f>W5+W9+W13+W17</f>
        <v>0</v>
      </c>
    </row>
    <row r="22" spans="20:23">
      <c r="T22" s="196" t="s">
        <v>646</v>
      </c>
      <c r="U22" s="195" t="s">
        <v>647</v>
      </c>
      <c r="V22" s="45" t="s">
        <v>653</v>
      </c>
      <c r="W22" s="47">
        <v>3</v>
      </c>
    </row>
    <row r="23" spans="20:23">
      <c r="T23" s="196"/>
      <c r="U23" s="195"/>
      <c r="V23" s="45" t="s">
        <v>640</v>
      </c>
      <c r="W23" s="47">
        <f>SUMIF($B$2:$B$918,"國小",$J$2:$J$918)</f>
        <v>2</v>
      </c>
    </row>
    <row r="24" spans="20:23">
      <c r="T24" s="196"/>
      <c r="U24" s="195"/>
      <c r="V24" s="45" t="s">
        <v>643</v>
      </c>
      <c r="W24" s="47">
        <f>SUMIF($B$2:$B$918,"國小",$K$2:$K$918)</f>
        <v>2</v>
      </c>
    </row>
    <row r="25" spans="20:23">
      <c r="T25" s="196"/>
      <c r="U25" s="195"/>
      <c r="V25" s="45" t="s">
        <v>645</v>
      </c>
      <c r="W25" s="47">
        <f>SUMIF($B$2:$B$918,"國小",$L$2:$L$918)</f>
        <v>9</v>
      </c>
    </row>
    <row r="26" spans="20:23">
      <c r="T26" s="196"/>
      <c r="U26" s="197" t="s">
        <v>648</v>
      </c>
      <c r="V26" s="45" t="s">
        <v>653</v>
      </c>
      <c r="W26" s="47">
        <v>2</v>
      </c>
    </row>
    <row r="27" spans="20:23">
      <c r="T27" s="196"/>
      <c r="U27" s="197"/>
      <c r="V27" s="45" t="s">
        <v>640</v>
      </c>
      <c r="W27" s="47">
        <f>SUMIF($B$2:$B$918,"國中",$J$2:$J$918)</f>
        <v>0</v>
      </c>
    </row>
    <row r="28" spans="20:23">
      <c r="T28" s="196"/>
      <c r="U28" s="197"/>
      <c r="V28" s="45" t="s">
        <v>643</v>
      </c>
      <c r="W28" s="47">
        <f>SUMIF($B$2:$B$918,"國中",$K$2:$K$918)</f>
        <v>0</v>
      </c>
    </row>
    <row r="29" spans="20:23">
      <c r="T29" s="196"/>
      <c r="U29" s="197"/>
      <c r="V29" s="45" t="s">
        <v>645</v>
      </c>
      <c r="W29" s="47">
        <f>SUMIF($B$2:$B$918,"國中",$L$2:$L$918)</f>
        <v>0</v>
      </c>
    </row>
    <row r="30" spans="20:23">
      <c r="T30" s="196"/>
      <c r="U30" s="195" t="s">
        <v>649</v>
      </c>
      <c r="V30" s="45" t="s">
        <v>653</v>
      </c>
      <c r="W30" s="47">
        <v>0</v>
      </c>
    </row>
    <row r="31" spans="20:23">
      <c r="T31" s="196"/>
      <c r="U31" s="195"/>
      <c r="V31" s="45" t="s">
        <v>640</v>
      </c>
      <c r="W31" s="47">
        <f>SUMIF($B$2:$B$918,"高中職",$J$2:$J$918)</f>
        <v>0</v>
      </c>
    </row>
    <row r="32" spans="20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5</v>
      </c>
    </row>
    <row r="39" spans="20:23">
      <c r="T39" s="196"/>
      <c r="U39" s="195"/>
      <c r="V39" s="45" t="s">
        <v>640</v>
      </c>
      <c r="W39" s="47">
        <f>W23+W27+W31+W35</f>
        <v>2</v>
      </c>
    </row>
    <row r="40" spans="20:23">
      <c r="T40" s="196"/>
      <c r="U40" s="195"/>
      <c r="V40" s="45" t="s">
        <v>643</v>
      </c>
      <c r="W40" s="47">
        <f>W24+W28+W32+W36</f>
        <v>2</v>
      </c>
    </row>
    <row r="41" spans="20:23">
      <c r="T41" s="196"/>
      <c r="U41" s="195"/>
      <c r="V41" s="45" t="s">
        <v>645</v>
      </c>
      <c r="W41" s="47">
        <f>W25+W29+W33+W37</f>
        <v>9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5</v>
      </c>
    </row>
    <row r="43" spans="20:23">
      <c r="T43" s="196"/>
      <c r="U43" s="195"/>
      <c r="V43" s="45" t="s">
        <v>640</v>
      </c>
      <c r="W43" s="49">
        <f>SUMIF($B$2:$B$918,"國小",$M$2:$M$918)</f>
        <v>9</v>
      </c>
    </row>
    <row r="44" spans="20:23">
      <c r="T44" s="196"/>
      <c r="U44" s="195"/>
      <c r="V44" s="45" t="s">
        <v>643</v>
      </c>
      <c r="W44" s="47">
        <f>SUMIF($B$2:$B$918,"國小",$N$2:$N$918)</f>
        <v>15</v>
      </c>
    </row>
    <row r="45" spans="20:23">
      <c r="T45" s="196"/>
      <c r="U45" s="195"/>
      <c r="V45" s="45" t="s">
        <v>645</v>
      </c>
      <c r="W45" s="47">
        <f>SUMIF($B$2:$B$918,"國小",$O$2:$O$918)</f>
        <v>67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2</v>
      </c>
    </row>
    <row r="47" spans="20:23">
      <c r="T47" s="196"/>
      <c r="U47" s="197"/>
      <c r="V47" s="45" t="s">
        <v>640</v>
      </c>
      <c r="W47" s="49">
        <f>SUMIF($B$2:$B$918,"國中",$M$2:$M$918)</f>
        <v>0</v>
      </c>
    </row>
    <row r="48" spans="20:23">
      <c r="T48" s="196"/>
      <c r="U48" s="197"/>
      <c r="V48" s="45" t="s">
        <v>643</v>
      </c>
      <c r="W48" s="47">
        <f>SUMIF($B$2:$B$918,"國中",$N$2:$N$918)</f>
        <v>0</v>
      </c>
    </row>
    <row r="49" spans="20:23">
      <c r="T49" s="196"/>
      <c r="U49" s="197"/>
      <c r="V49" s="45" t="s">
        <v>645</v>
      </c>
      <c r="W49" s="47">
        <f>SUMIF($B$2:$B$918,"國中",$O$2:$O$918)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7</v>
      </c>
    </row>
    <row r="59" spans="20:23">
      <c r="T59" s="196"/>
      <c r="U59" s="195"/>
      <c r="V59" s="45" t="s">
        <v>640</v>
      </c>
      <c r="W59" s="47">
        <f>W43+W47+W51+W55</f>
        <v>9</v>
      </c>
    </row>
    <row r="60" spans="20:23">
      <c r="T60" s="196"/>
      <c r="U60" s="195"/>
      <c r="V60" s="45" t="s">
        <v>643</v>
      </c>
      <c r="W60" s="47">
        <f>W44+W48+W52+W56</f>
        <v>15</v>
      </c>
    </row>
    <row r="61" spans="20:23">
      <c r="T61" s="196"/>
      <c r="U61" s="195"/>
      <c r="V61" s="45" t="s">
        <v>645</v>
      </c>
      <c r="W61" s="47">
        <f>W45+W49+W53+W57</f>
        <v>67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1:D1048576">
    <cfRule type="duplicateValues" dxfId="193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Width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20.33203125" style="42" bestFit="1" customWidth="1"/>
    <col min="5" max="5" width="15.8867187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8" style="59" bestFit="1" customWidth="1"/>
    <col min="11" max="12" width="13.109375" style="59" bestFit="1" customWidth="1"/>
    <col min="13" max="13" width="9.44140625" style="59" bestFit="1" customWidth="1"/>
    <col min="14" max="15" width="13.109375" style="59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49">
      <c r="A1" s="199" t="s">
        <v>1458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41.4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874</v>
      </c>
      <c r="H2" s="93" t="s">
        <v>48</v>
      </c>
      <c r="I2" s="93" t="s">
        <v>47</v>
      </c>
      <c r="J2" s="93" t="s">
        <v>610</v>
      </c>
      <c r="K2" s="93" t="s">
        <v>49</v>
      </c>
      <c r="L2" s="93" t="s">
        <v>50</v>
      </c>
      <c r="M2" s="93" t="s">
        <v>864</v>
      </c>
      <c r="N2" s="93" t="s">
        <v>51</v>
      </c>
      <c r="O2" s="93" t="s">
        <v>628</v>
      </c>
      <c r="P2" s="92" t="s">
        <v>629</v>
      </c>
      <c r="Q2" s="92" t="s">
        <v>52</v>
      </c>
      <c r="R2" s="92" t="s">
        <v>875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16.2">
      <c r="A3" s="8">
        <v>1</v>
      </c>
      <c r="B3" s="8" t="s">
        <v>44</v>
      </c>
      <c r="C3" s="8" t="s">
        <v>1450</v>
      </c>
      <c r="D3" s="8" t="s">
        <v>878</v>
      </c>
      <c r="E3" s="8" t="s">
        <v>81</v>
      </c>
      <c r="F3" s="8" t="s">
        <v>102</v>
      </c>
      <c r="G3" s="53" t="s">
        <v>876</v>
      </c>
      <c r="H3" s="53" t="s">
        <v>876</v>
      </c>
      <c r="I3" s="53" t="s">
        <v>876</v>
      </c>
      <c r="J3" s="55">
        <v>18</v>
      </c>
      <c r="K3" s="55">
        <v>17</v>
      </c>
      <c r="L3" s="55">
        <v>319</v>
      </c>
      <c r="M3" s="72">
        <v>23</v>
      </c>
      <c r="N3" s="72">
        <v>28</v>
      </c>
      <c r="O3" s="72">
        <v>491</v>
      </c>
      <c r="P3" s="8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16.2">
      <c r="A4" s="8">
        <v>2</v>
      </c>
      <c r="B4" s="8" t="s">
        <v>42</v>
      </c>
      <c r="C4" s="8">
        <v>114626</v>
      </c>
      <c r="D4" s="8" t="s">
        <v>877</v>
      </c>
      <c r="E4" s="8" t="s">
        <v>71</v>
      </c>
      <c r="F4" s="8" t="s">
        <v>102</v>
      </c>
      <c r="G4" s="53" t="s">
        <v>876</v>
      </c>
      <c r="H4" s="53" t="s">
        <v>876</v>
      </c>
      <c r="I4" s="53" t="s">
        <v>876</v>
      </c>
      <c r="J4" s="55">
        <v>1</v>
      </c>
      <c r="K4" s="53" t="s">
        <v>876</v>
      </c>
      <c r="L4" s="55">
        <v>22</v>
      </c>
      <c r="M4" s="72">
        <v>2</v>
      </c>
      <c r="N4" s="72">
        <v>1</v>
      </c>
      <c r="O4" s="72">
        <v>22</v>
      </c>
      <c r="P4" s="8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ht="16.2">
      <c r="A5" s="8">
        <v>3</v>
      </c>
      <c r="B5" s="8" t="s">
        <v>42</v>
      </c>
      <c r="C5" s="8" t="s">
        <v>1452</v>
      </c>
      <c r="D5" s="8" t="s">
        <v>886</v>
      </c>
      <c r="E5" s="8" t="s">
        <v>71</v>
      </c>
      <c r="F5" s="8" t="s">
        <v>102</v>
      </c>
      <c r="G5" s="53" t="s">
        <v>876</v>
      </c>
      <c r="H5" s="53" t="s">
        <v>876</v>
      </c>
      <c r="I5" s="53" t="s">
        <v>876</v>
      </c>
      <c r="J5" s="55">
        <v>4</v>
      </c>
      <c r="K5" s="55">
        <v>4</v>
      </c>
      <c r="L5" s="55">
        <v>32</v>
      </c>
      <c r="M5" s="72">
        <v>4</v>
      </c>
      <c r="N5" s="72">
        <v>5</v>
      </c>
      <c r="O5" s="72">
        <v>32</v>
      </c>
      <c r="P5" s="8"/>
      <c r="Q5" s="8"/>
      <c r="R5" s="8"/>
      <c r="T5" s="196"/>
      <c r="U5" s="195"/>
      <c r="V5" s="45" t="s">
        <v>645</v>
      </c>
      <c r="W5" s="47">
        <f>SUMIF($B$2:$B$918,"國小",$I$2:$I$918)</f>
        <v>0</v>
      </c>
    </row>
    <row r="6" spans="1:49">
      <c r="A6" s="8">
        <v>4</v>
      </c>
      <c r="B6" s="8" t="s">
        <v>458</v>
      </c>
      <c r="C6" s="8" t="s">
        <v>1445</v>
      </c>
      <c r="D6" s="8" t="s">
        <v>451</v>
      </c>
      <c r="E6" s="8" t="s">
        <v>67</v>
      </c>
      <c r="F6" s="10"/>
      <c r="G6" s="53" t="s">
        <v>876</v>
      </c>
      <c r="H6" s="53" t="s">
        <v>876</v>
      </c>
      <c r="I6" s="53" t="s">
        <v>876</v>
      </c>
      <c r="J6" s="53" t="s">
        <v>876</v>
      </c>
      <c r="K6" s="53" t="s">
        <v>876</v>
      </c>
      <c r="L6" s="53" t="s">
        <v>876</v>
      </c>
      <c r="M6" s="53" t="s">
        <v>631</v>
      </c>
      <c r="N6" s="53" t="s">
        <v>631</v>
      </c>
      <c r="O6" s="53" t="s">
        <v>631</v>
      </c>
      <c r="P6" s="8"/>
      <c r="Q6" s="8"/>
      <c r="R6" s="8"/>
      <c r="S6" s="40"/>
      <c r="T6" s="196"/>
      <c r="U6" s="197" t="s">
        <v>648</v>
      </c>
      <c r="V6" s="45" t="s">
        <v>653</v>
      </c>
      <c r="W6" s="47">
        <v>0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</row>
    <row r="7" spans="1:49">
      <c r="A7" s="8">
        <v>5</v>
      </c>
      <c r="B7" s="8" t="s">
        <v>459</v>
      </c>
      <c r="C7" s="8" t="s">
        <v>1446</v>
      </c>
      <c r="D7" s="8" t="s">
        <v>452</v>
      </c>
      <c r="E7" s="8" t="s">
        <v>67</v>
      </c>
      <c r="F7" s="8"/>
      <c r="G7" s="53" t="s">
        <v>876</v>
      </c>
      <c r="H7" s="53" t="s">
        <v>876</v>
      </c>
      <c r="I7" s="53" t="s">
        <v>876</v>
      </c>
      <c r="J7" s="53" t="s">
        <v>876</v>
      </c>
      <c r="K7" s="53" t="s">
        <v>876</v>
      </c>
      <c r="L7" s="53" t="s">
        <v>876</v>
      </c>
      <c r="M7" s="53" t="s">
        <v>631</v>
      </c>
      <c r="N7" s="53" t="s">
        <v>631</v>
      </c>
      <c r="O7" s="53" t="s">
        <v>631</v>
      </c>
      <c r="P7" s="8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>
      <c r="A8" s="8">
        <v>6</v>
      </c>
      <c r="B8" s="8" t="s">
        <v>269</v>
      </c>
      <c r="C8" s="8" t="s">
        <v>1448</v>
      </c>
      <c r="D8" s="8" t="s">
        <v>453</v>
      </c>
      <c r="E8" s="8" t="s">
        <v>67</v>
      </c>
      <c r="F8" s="8"/>
      <c r="G8" s="53" t="s">
        <v>876</v>
      </c>
      <c r="H8" s="53" t="s">
        <v>876</v>
      </c>
      <c r="I8" s="53" t="s">
        <v>876</v>
      </c>
      <c r="J8" s="53" t="s">
        <v>876</v>
      </c>
      <c r="K8" s="53" t="s">
        <v>876</v>
      </c>
      <c r="L8" s="53" t="s">
        <v>876</v>
      </c>
      <c r="M8" s="53" t="s">
        <v>631</v>
      </c>
      <c r="N8" s="53" t="s">
        <v>631</v>
      </c>
      <c r="O8" s="53" t="s">
        <v>631</v>
      </c>
      <c r="P8" s="8"/>
      <c r="Q8" s="8"/>
      <c r="R8" s="8"/>
      <c r="T8" s="196"/>
      <c r="U8" s="197"/>
      <c r="V8" s="45" t="s">
        <v>643</v>
      </c>
      <c r="W8" s="47">
        <f>SUMIF($B$2:$B$918,"國小",$H$2:$H$918)</f>
        <v>0</v>
      </c>
    </row>
    <row r="9" spans="1:49">
      <c r="A9" s="8">
        <v>7</v>
      </c>
      <c r="B9" s="8" t="s">
        <v>246</v>
      </c>
      <c r="C9" s="8" t="s">
        <v>1449</v>
      </c>
      <c r="D9" s="8" t="s">
        <v>454</v>
      </c>
      <c r="E9" s="8" t="s">
        <v>67</v>
      </c>
      <c r="F9" s="8"/>
      <c r="G9" s="53" t="s">
        <v>876</v>
      </c>
      <c r="H9" s="53" t="s">
        <v>876</v>
      </c>
      <c r="I9" s="53" t="s">
        <v>876</v>
      </c>
      <c r="J9" s="53" t="s">
        <v>876</v>
      </c>
      <c r="K9" s="53" t="s">
        <v>876</v>
      </c>
      <c r="L9" s="53" t="s">
        <v>876</v>
      </c>
      <c r="M9" s="53" t="s">
        <v>631</v>
      </c>
      <c r="N9" s="53" t="s">
        <v>631</v>
      </c>
      <c r="O9" s="53" t="s">
        <v>631</v>
      </c>
      <c r="P9" s="8"/>
      <c r="Q9" s="8"/>
      <c r="R9" s="8"/>
      <c r="T9" s="196"/>
      <c r="U9" s="197"/>
      <c r="V9" s="45" t="s">
        <v>645</v>
      </c>
      <c r="W9" s="47">
        <f>SUMIF($B$2:$B$918,"國中",$I$2:$I$918)</f>
        <v>0</v>
      </c>
    </row>
    <row r="10" spans="1:49" ht="16.2">
      <c r="A10" s="8">
        <v>8</v>
      </c>
      <c r="B10" s="8" t="s">
        <v>248</v>
      </c>
      <c r="C10" s="8" t="s">
        <v>1451</v>
      </c>
      <c r="D10" s="8" t="s">
        <v>887</v>
      </c>
      <c r="E10" s="8" t="s">
        <v>67</v>
      </c>
      <c r="F10" s="10"/>
      <c r="G10" s="53" t="s">
        <v>876</v>
      </c>
      <c r="H10" s="53" t="s">
        <v>876</v>
      </c>
      <c r="I10" s="53" t="s">
        <v>876</v>
      </c>
      <c r="J10" s="55">
        <v>7</v>
      </c>
      <c r="K10" s="55">
        <v>9</v>
      </c>
      <c r="L10" s="53" t="s">
        <v>876</v>
      </c>
      <c r="M10" s="72">
        <v>39</v>
      </c>
      <c r="N10" s="72">
        <v>87</v>
      </c>
      <c r="O10" s="72">
        <v>856</v>
      </c>
      <c r="P10" s="8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>
      <c r="A11" s="8">
        <v>9</v>
      </c>
      <c r="B11" s="8" t="s">
        <v>460</v>
      </c>
      <c r="C11" s="8" t="s">
        <v>1455</v>
      </c>
      <c r="D11" s="8" t="s">
        <v>457</v>
      </c>
      <c r="E11" s="8" t="s">
        <v>67</v>
      </c>
      <c r="F11" s="8"/>
      <c r="G11" s="53" t="s">
        <v>876</v>
      </c>
      <c r="H11" s="53" t="s">
        <v>876</v>
      </c>
      <c r="I11" s="53" t="s">
        <v>876</v>
      </c>
      <c r="J11" s="53" t="s">
        <v>876</v>
      </c>
      <c r="K11" s="53" t="s">
        <v>876</v>
      </c>
      <c r="L11" s="53" t="s">
        <v>876</v>
      </c>
      <c r="M11" s="53" t="s">
        <v>631</v>
      </c>
      <c r="N11" s="53" t="s">
        <v>631</v>
      </c>
      <c r="O11" s="53" t="s">
        <v>631</v>
      </c>
      <c r="P11" s="8"/>
      <c r="Q11" s="8"/>
      <c r="R11" s="8"/>
      <c r="T11" s="196"/>
      <c r="U11" s="195"/>
      <c r="V11" s="45" t="s">
        <v>640</v>
      </c>
      <c r="W11" s="47">
        <f>SUMIF($B$2:$B$918,"高中職",$G$2:$G$918)</f>
        <v>0</v>
      </c>
    </row>
    <row r="12" spans="1:49">
      <c r="A12" s="8">
        <v>10</v>
      </c>
      <c r="B12" s="8" t="s">
        <v>42</v>
      </c>
      <c r="C12" s="8" t="s">
        <v>1447</v>
      </c>
      <c r="D12" s="8" t="s">
        <v>879</v>
      </c>
      <c r="E12" s="10" t="s">
        <v>136</v>
      </c>
      <c r="F12" s="8"/>
      <c r="G12" s="53" t="s">
        <v>876</v>
      </c>
      <c r="H12" s="53" t="s">
        <v>876</v>
      </c>
      <c r="I12" s="53" t="s">
        <v>876</v>
      </c>
      <c r="J12" s="53" t="s">
        <v>876</v>
      </c>
      <c r="K12" s="53" t="s">
        <v>876</v>
      </c>
      <c r="L12" s="53" t="s">
        <v>876</v>
      </c>
      <c r="M12" s="53" t="s">
        <v>631</v>
      </c>
      <c r="N12" s="53" t="s">
        <v>631</v>
      </c>
      <c r="O12" s="53" t="s">
        <v>631</v>
      </c>
      <c r="P12" s="8"/>
      <c r="Q12" s="8"/>
      <c r="R12" s="8"/>
      <c r="T12" s="196"/>
      <c r="U12" s="195"/>
      <c r="V12" s="45" t="s">
        <v>643</v>
      </c>
      <c r="W12" s="47">
        <f>SUMIF($B$2:$B$918,"高中職",$H$2:$H$918)</f>
        <v>0</v>
      </c>
    </row>
    <row r="13" spans="1:49" ht="16.2">
      <c r="A13" s="8">
        <v>11</v>
      </c>
      <c r="B13" s="8" t="s">
        <v>42</v>
      </c>
      <c r="C13" s="8" t="s">
        <v>1453</v>
      </c>
      <c r="D13" s="8" t="s">
        <v>455</v>
      </c>
      <c r="E13" s="10" t="s">
        <v>136</v>
      </c>
      <c r="F13" s="10"/>
      <c r="G13" s="53" t="s">
        <v>876</v>
      </c>
      <c r="H13" s="53" t="s">
        <v>876</v>
      </c>
      <c r="I13" s="53" t="s">
        <v>876</v>
      </c>
      <c r="J13" s="53" t="s">
        <v>876</v>
      </c>
      <c r="K13" s="53" t="s">
        <v>876</v>
      </c>
      <c r="L13" s="53" t="s">
        <v>876</v>
      </c>
      <c r="M13" s="72">
        <v>2</v>
      </c>
      <c r="N13" s="72">
        <v>1</v>
      </c>
      <c r="O13" s="53" t="s">
        <v>631</v>
      </c>
      <c r="P13" s="8"/>
      <c r="Q13" s="8"/>
      <c r="R13" s="8"/>
      <c r="T13" s="196"/>
      <c r="U13" s="195"/>
      <c r="V13" s="45" t="s">
        <v>645</v>
      </c>
      <c r="W13" s="47">
        <f>SUMIF($B$2:$B$918,"高中職",$I$2:$I$918)</f>
        <v>0</v>
      </c>
    </row>
    <row r="14" spans="1:49" ht="16.2">
      <c r="A14" s="8">
        <v>12</v>
      </c>
      <c r="B14" s="8" t="s">
        <v>2</v>
      </c>
      <c r="C14" s="8" t="s">
        <v>1454</v>
      </c>
      <c r="D14" s="8" t="s">
        <v>456</v>
      </c>
      <c r="E14" s="10" t="s">
        <v>136</v>
      </c>
      <c r="F14" s="10"/>
      <c r="G14" s="53" t="s">
        <v>876</v>
      </c>
      <c r="H14" s="53" t="s">
        <v>876</v>
      </c>
      <c r="I14" s="53" t="s">
        <v>876</v>
      </c>
      <c r="J14" s="55">
        <v>1</v>
      </c>
      <c r="K14" s="55">
        <v>1</v>
      </c>
      <c r="L14" s="53" t="s">
        <v>876</v>
      </c>
      <c r="M14" s="72">
        <v>1</v>
      </c>
      <c r="N14" s="72">
        <v>1</v>
      </c>
      <c r="O14" s="72">
        <v>1</v>
      </c>
      <c r="P14" s="8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49" ht="16.2">
      <c r="A15" s="8">
        <v>13</v>
      </c>
      <c r="B15" s="27" t="s">
        <v>873</v>
      </c>
      <c r="C15" s="102">
        <v>114623</v>
      </c>
      <c r="D15" s="8" t="s">
        <v>880</v>
      </c>
      <c r="E15" s="8" t="s">
        <v>185</v>
      </c>
      <c r="F15" s="102"/>
      <c r="G15" s="53" t="s">
        <v>876</v>
      </c>
      <c r="H15" s="53" t="s">
        <v>876</v>
      </c>
      <c r="I15" s="53" t="s">
        <v>876</v>
      </c>
      <c r="J15" s="53" t="s">
        <v>876</v>
      </c>
      <c r="K15" s="53" t="s">
        <v>876</v>
      </c>
      <c r="L15" s="53" t="s">
        <v>876</v>
      </c>
      <c r="M15" s="72">
        <v>1</v>
      </c>
      <c r="N15" s="53" t="s">
        <v>631</v>
      </c>
      <c r="O15" s="53" t="s">
        <v>631</v>
      </c>
      <c r="P15" s="27"/>
      <c r="Q15" s="27"/>
      <c r="R15" s="27"/>
      <c r="T15" s="196"/>
      <c r="U15" s="195"/>
      <c r="V15" s="45" t="s">
        <v>640</v>
      </c>
      <c r="W15" s="47">
        <f>SUMIF($B$2:$B$918,"大學",$G$2:$G$918)</f>
        <v>0</v>
      </c>
    </row>
    <row r="16" spans="1:49" ht="16.2">
      <c r="A16" s="8">
        <v>14</v>
      </c>
      <c r="B16" s="27" t="s">
        <v>873</v>
      </c>
      <c r="C16" s="102">
        <v>114625</v>
      </c>
      <c r="D16" s="8" t="s">
        <v>881</v>
      </c>
      <c r="E16" s="8" t="s">
        <v>185</v>
      </c>
      <c r="F16" s="102"/>
      <c r="G16" s="53" t="s">
        <v>876</v>
      </c>
      <c r="H16" s="53" t="s">
        <v>876</v>
      </c>
      <c r="I16" s="53" t="s">
        <v>876</v>
      </c>
      <c r="J16" s="53" t="s">
        <v>876</v>
      </c>
      <c r="K16" s="53" t="s">
        <v>876</v>
      </c>
      <c r="L16" s="53" t="s">
        <v>876</v>
      </c>
      <c r="M16" s="72">
        <v>1</v>
      </c>
      <c r="N16" s="72">
        <v>1</v>
      </c>
      <c r="O16" s="53" t="s">
        <v>631</v>
      </c>
      <c r="P16" s="27"/>
      <c r="Q16" s="27"/>
      <c r="R16" s="27"/>
      <c r="T16" s="196"/>
      <c r="U16" s="195"/>
      <c r="V16" s="45" t="s">
        <v>643</v>
      </c>
      <c r="W16" s="47">
        <f>SUMIF($B$2:$B$918,"大學",$H$2:$H$918)</f>
        <v>0</v>
      </c>
    </row>
    <row r="17" spans="1:23" ht="16.2">
      <c r="A17" s="8">
        <v>15</v>
      </c>
      <c r="B17" s="27" t="s">
        <v>873</v>
      </c>
      <c r="C17" s="102">
        <v>114650</v>
      </c>
      <c r="D17" s="8" t="s">
        <v>882</v>
      </c>
      <c r="E17" s="8" t="s">
        <v>185</v>
      </c>
      <c r="F17" s="102"/>
      <c r="G17" s="53" t="s">
        <v>876</v>
      </c>
      <c r="H17" s="53" t="s">
        <v>876</v>
      </c>
      <c r="I17" s="53" t="s">
        <v>876</v>
      </c>
      <c r="J17" s="53" t="s">
        <v>876</v>
      </c>
      <c r="K17" s="53" t="s">
        <v>876</v>
      </c>
      <c r="L17" s="53" t="s">
        <v>876</v>
      </c>
      <c r="M17" s="72">
        <v>1</v>
      </c>
      <c r="N17" s="72">
        <v>1</v>
      </c>
      <c r="O17" s="53" t="s">
        <v>631</v>
      </c>
      <c r="P17" s="27"/>
      <c r="Q17" s="27"/>
      <c r="R17" s="27"/>
      <c r="T17" s="196"/>
      <c r="U17" s="195"/>
      <c r="V17" s="45" t="s">
        <v>645</v>
      </c>
      <c r="W17" s="47">
        <f>SUMIF($B$2:$B$918,"大學",$I$2:$I$918)</f>
        <v>0</v>
      </c>
    </row>
    <row r="18" spans="1:23" ht="16.2">
      <c r="A18" s="8">
        <v>16</v>
      </c>
      <c r="B18" s="27" t="s">
        <v>873</v>
      </c>
      <c r="C18" s="102">
        <v>114686</v>
      </c>
      <c r="D18" s="8" t="s">
        <v>883</v>
      </c>
      <c r="E18" s="8" t="s">
        <v>185</v>
      </c>
      <c r="F18" s="102"/>
      <c r="G18" s="53" t="s">
        <v>876</v>
      </c>
      <c r="H18" s="53" t="s">
        <v>876</v>
      </c>
      <c r="I18" s="53" t="s">
        <v>876</v>
      </c>
      <c r="J18" s="53" t="s">
        <v>876</v>
      </c>
      <c r="K18" s="53" t="s">
        <v>876</v>
      </c>
      <c r="L18" s="53" t="s">
        <v>876</v>
      </c>
      <c r="M18" s="72">
        <v>1</v>
      </c>
      <c r="N18" s="72">
        <v>1</v>
      </c>
      <c r="O18" s="53" t="s">
        <v>631</v>
      </c>
      <c r="P18" s="27"/>
      <c r="Q18" s="27"/>
      <c r="R18" s="27"/>
      <c r="T18" s="196"/>
      <c r="U18" s="195" t="s">
        <v>654</v>
      </c>
      <c r="V18" s="45" t="s">
        <v>653</v>
      </c>
      <c r="W18" s="47">
        <f>W2+W6+W10+W14</f>
        <v>0</v>
      </c>
    </row>
    <row r="19" spans="1:23" ht="16.2">
      <c r="A19" s="8">
        <v>17</v>
      </c>
      <c r="B19" s="27" t="s">
        <v>873</v>
      </c>
      <c r="C19" s="102">
        <v>114708</v>
      </c>
      <c r="D19" s="8" t="s">
        <v>884</v>
      </c>
      <c r="E19" s="8" t="s">
        <v>185</v>
      </c>
      <c r="F19" s="102"/>
      <c r="G19" s="53" t="s">
        <v>876</v>
      </c>
      <c r="H19" s="53" t="s">
        <v>876</v>
      </c>
      <c r="I19" s="53" t="s">
        <v>876</v>
      </c>
      <c r="J19" s="53" t="s">
        <v>876</v>
      </c>
      <c r="K19" s="53" t="s">
        <v>876</v>
      </c>
      <c r="L19" s="53" t="s">
        <v>876</v>
      </c>
      <c r="M19" s="72">
        <v>2</v>
      </c>
      <c r="N19" s="72">
        <v>1</v>
      </c>
      <c r="O19" s="72">
        <v>11</v>
      </c>
      <c r="P19" s="27"/>
      <c r="Q19" s="27"/>
      <c r="R19" s="27"/>
      <c r="T19" s="196"/>
      <c r="U19" s="195"/>
      <c r="V19" s="45" t="s">
        <v>640</v>
      </c>
      <c r="W19" s="47">
        <f>W3+W7+W11+W15</f>
        <v>0</v>
      </c>
    </row>
    <row r="20" spans="1:23">
      <c r="A20" s="8">
        <v>18</v>
      </c>
      <c r="B20" s="27" t="s">
        <v>873</v>
      </c>
      <c r="C20" s="102">
        <v>114630</v>
      </c>
      <c r="D20" s="102" t="s">
        <v>1457</v>
      </c>
      <c r="E20" s="8" t="s">
        <v>185</v>
      </c>
      <c r="F20" s="102"/>
      <c r="G20" s="53" t="s">
        <v>876</v>
      </c>
      <c r="H20" s="53" t="s">
        <v>876</v>
      </c>
      <c r="I20" s="53" t="s">
        <v>876</v>
      </c>
      <c r="J20" s="53" t="s">
        <v>876</v>
      </c>
      <c r="K20" s="53" t="s">
        <v>876</v>
      </c>
      <c r="L20" s="53" t="s">
        <v>876</v>
      </c>
      <c r="M20" s="53">
        <v>1</v>
      </c>
      <c r="N20" s="53" t="s">
        <v>631</v>
      </c>
      <c r="O20" s="53" t="s">
        <v>631</v>
      </c>
      <c r="P20" s="27"/>
      <c r="Q20" s="27"/>
      <c r="R20" s="27"/>
      <c r="T20" s="196"/>
      <c r="U20" s="195"/>
      <c r="V20" s="45" t="s">
        <v>643</v>
      </c>
      <c r="W20" s="47">
        <f>W4+W8+W12+W16</f>
        <v>0</v>
      </c>
    </row>
    <row r="21" spans="1:23" ht="16.2">
      <c r="A21" s="8">
        <v>19</v>
      </c>
      <c r="B21" s="27" t="s">
        <v>873</v>
      </c>
      <c r="C21" s="102">
        <v>114728</v>
      </c>
      <c r="D21" s="8" t="s">
        <v>885</v>
      </c>
      <c r="E21" s="8" t="s">
        <v>185</v>
      </c>
      <c r="F21" s="102"/>
      <c r="G21" s="53" t="s">
        <v>876</v>
      </c>
      <c r="H21" s="53" t="s">
        <v>876</v>
      </c>
      <c r="I21" s="53" t="s">
        <v>876</v>
      </c>
      <c r="J21" s="53" t="s">
        <v>876</v>
      </c>
      <c r="K21" s="53" t="s">
        <v>876</v>
      </c>
      <c r="L21" s="53" t="s">
        <v>876</v>
      </c>
      <c r="M21" s="72">
        <v>1</v>
      </c>
      <c r="N21" s="53" t="s">
        <v>631</v>
      </c>
      <c r="O21" s="53" t="s">
        <v>631</v>
      </c>
      <c r="P21" s="27"/>
      <c r="Q21" s="27"/>
      <c r="R21" s="27"/>
      <c r="T21" s="196"/>
      <c r="U21" s="195"/>
      <c r="V21" s="45" t="s">
        <v>645</v>
      </c>
      <c r="W21" s="47">
        <f>W5+W9+W13+W17</f>
        <v>0</v>
      </c>
    </row>
    <row r="22" spans="1:23" ht="16.2">
      <c r="A22" s="8">
        <v>20</v>
      </c>
      <c r="B22" s="27" t="s">
        <v>873</v>
      </c>
      <c r="C22" s="102" t="s">
        <v>1456</v>
      </c>
      <c r="D22" s="8" t="s">
        <v>888</v>
      </c>
      <c r="E22" s="10" t="s">
        <v>136</v>
      </c>
      <c r="F22" s="102"/>
      <c r="G22" s="53" t="s">
        <v>876</v>
      </c>
      <c r="H22" s="53" t="s">
        <v>876</v>
      </c>
      <c r="I22" s="53" t="s">
        <v>876</v>
      </c>
      <c r="J22" s="53" t="s">
        <v>876</v>
      </c>
      <c r="K22" s="53" t="s">
        <v>876</v>
      </c>
      <c r="L22" s="53" t="s">
        <v>876</v>
      </c>
      <c r="M22" s="72">
        <v>5</v>
      </c>
      <c r="N22" s="72">
        <v>3</v>
      </c>
      <c r="O22" s="53">
        <v>33</v>
      </c>
      <c r="P22" s="27"/>
      <c r="Q22" s="27"/>
      <c r="R22" s="27"/>
      <c r="T22" s="196" t="s">
        <v>646</v>
      </c>
      <c r="U22" s="195" t="s">
        <v>647</v>
      </c>
      <c r="V22" s="45" t="s">
        <v>653</v>
      </c>
      <c r="W22" s="47">
        <v>7</v>
      </c>
    </row>
    <row r="23" spans="1:23">
      <c r="T23" s="196"/>
      <c r="U23" s="195"/>
      <c r="V23" s="45" t="s">
        <v>640</v>
      </c>
      <c r="W23" s="47">
        <f>SUMIF($B$2:$B$918,"國小",$J$2:$J$918)</f>
        <v>23</v>
      </c>
    </row>
    <row r="24" spans="1:23">
      <c r="T24" s="196"/>
      <c r="U24" s="195"/>
      <c r="V24" s="45" t="s">
        <v>643</v>
      </c>
      <c r="W24" s="47">
        <f>SUMIF($B$2:$B$918,"國小",$K$2:$K$918)</f>
        <v>21</v>
      </c>
    </row>
    <row r="25" spans="1:23">
      <c r="T25" s="196"/>
      <c r="U25" s="195"/>
      <c r="V25" s="45" t="s">
        <v>645</v>
      </c>
      <c r="W25" s="47">
        <f>SUMIF($B$2:$B$918,"國小",$L$2:$L$918)</f>
        <v>373</v>
      </c>
    </row>
    <row r="26" spans="1:23">
      <c r="T26" s="196"/>
      <c r="U26" s="197" t="s">
        <v>648</v>
      </c>
      <c r="V26" s="45" t="s">
        <v>653</v>
      </c>
      <c r="W26" s="47">
        <v>3</v>
      </c>
    </row>
    <row r="27" spans="1:23">
      <c r="T27" s="196"/>
      <c r="U27" s="197"/>
      <c r="V27" s="45" t="s">
        <v>640</v>
      </c>
      <c r="W27" s="47">
        <f>SUMIF($B$2:$B$918,"國中",$J$2:$J$918)</f>
        <v>1</v>
      </c>
    </row>
    <row r="28" spans="1:23">
      <c r="T28" s="196"/>
      <c r="U28" s="197"/>
      <c r="V28" s="45" t="s">
        <v>643</v>
      </c>
      <c r="W28" s="47">
        <f>SUMIF($B$2:$B$918,"國中",$K$2:$K$918)</f>
        <v>1</v>
      </c>
    </row>
    <row r="29" spans="1:23">
      <c r="T29" s="196"/>
      <c r="U29" s="197"/>
      <c r="V29" s="45" t="s">
        <v>645</v>
      </c>
      <c r="W29" s="47">
        <f>SUMIF($B$2:$B$918,"國中",$L$2:$L$918)</f>
        <v>0</v>
      </c>
    </row>
    <row r="30" spans="1:23">
      <c r="T30" s="196"/>
      <c r="U30" s="195" t="s">
        <v>649</v>
      </c>
      <c r="V30" s="45" t="s">
        <v>653</v>
      </c>
      <c r="W30" s="47">
        <v>1</v>
      </c>
    </row>
    <row r="31" spans="1:23">
      <c r="T31" s="196"/>
      <c r="U31" s="195"/>
      <c r="V31" s="45" t="s">
        <v>640</v>
      </c>
      <c r="W31" s="47">
        <f>SUMIF($B$2:$B$918,"高中職",$J$2:$J$918)</f>
        <v>0</v>
      </c>
    </row>
    <row r="32" spans="1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1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12</v>
      </c>
    </row>
    <row r="39" spans="20:23">
      <c r="T39" s="196"/>
      <c r="U39" s="195"/>
      <c r="V39" s="45" t="s">
        <v>640</v>
      </c>
      <c r="W39" s="47">
        <f>W23+W27+W31+W35</f>
        <v>24</v>
      </c>
    </row>
    <row r="40" spans="20:23">
      <c r="T40" s="196"/>
      <c r="U40" s="195"/>
      <c r="V40" s="45" t="s">
        <v>643</v>
      </c>
      <c r="W40" s="47">
        <f>W24+W28+W32+W36</f>
        <v>22</v>
      </c>
    </row>
    <row r="41" spans="20:23">
      <c r="T41" s="196"/>
      <c r="U41" s="195"/>
      <c r="V41" s="45" t="s">
        <v>645</v>
      </c>
      <c r="W41" s="47">
        <f>W25+W29+W33+W37</f>
        <v>373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15</v>
      </c>
    </row>
    <row r="43" spans="20:23">
      <c r="T43" s="196"/>
      <c r="U43" s="195"/>
      <c r="V43" s="45" t="s">
        <v>640</v>
      </c>
      <c r="W43" s="49">
        <f>SUMIF($B$2:$B$918,"國小",$M$2:$M$918)</f>
        <v>44</v>
      </c>
    </row>
    <row r="44" spans="20:23">
      <c r="T44" s="196"/>
      <c r="U44" s="195"/>
      <c r="V44" s="45" t="s">
        <v>643</v>
      </c>
      <c r="W44" s="47">
        <f>SUMIF($B$2:$B$918,"國小",$N$2:$N$918)</f>
        <v>42</v>
      </c>
    </row>
    <row r="45" spans="20:23">
      <c r="T45" s="196"/>
      <c r="U45" s="195"/>
      <c r="V45" s="45" t="s">
        <v>645</v>
      </c>
      <c r="W45" s="47">
        <f>SUMIF($B$2:$B$918,"國小",$O$2:$O$918)</f>
        <v>589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3</v>
      </c>
    </row>
    <row r="47" spans="20:23">
      <c r="T47" s="196"/>
      <c r="U47" s="197"/>
      <c r="V47" s="45" t="s">
        <v>640</v>
      </c>
      <c r="W47" s="49">
        <f>SUMIF($B$2:$B$918,"國中",$M$2:$M$918)</f>
        <v>1</v>
      </c>
    </row>
    <row r="48" spans="20:23">
      <c r="T48" s="196"/>
      <c r="U48" s="197"/>
      <c r="V48" s="45" t="s">
        <v>643</v>
      </c>
      <c r="W48" s="47">
        <f>SUMIF($B$2:$B$918,"國中",$N$2:$N$918)</f>
        <v>1</v>
      </c>
    </row>
    <row r="49" spans="20:23">
      <c r="T49" s="196"/>
      <c r="U49" s="197"/>
      <c r="V49" s="45" t="s">
        <v>645</v>
      </c>
      <c r="W49" s="47">
        <f>SUMIF($B$2:$B$918,"國中",$O$2:$O$918)</f>
        <v>1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1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19</v>
      </c>
    </row>
    <row r="59" spans="20:23">
      <c r="T59" s="196"/>
      <c r="U59" s="195"/>
      <c r="V59" s="45" t="s">
        <v>640</v>
      </c>
      <c r="W59" s="47">
        <f>W43+W47+W51+W55</f>
        <v>45</v>
      </c>
    </row>
    <row r="60" spans="20:23">
      <c r="T60" s="196"/>
      <c r="U60" s="195"/>
      <c r="V60" s="45" t="s">
        <v>643</v>
      </c>
      <c r="W60" s="47">
        <f>W44+W48+W52+W56</f>
        <v>43</v>
      </c>
    </row>
    <row r="61" spans="20:23">
      <c r="T61" s="196"/>
      <c r="U61" s="195"/>
      <c r="V61" s="45" t="s">
        <v>645</v>
      </c>
      <c r="W61" s="47">
        <f>W45+W49+W53+W57</f>
        <v>590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1:D19 D21:D1048576">
    <cfRule type="duplicateValues" dxfId="192" priority="5"/>
  </conditionalFormatting>
  <conditionalFormatting sqref="D1:D19 D21:D1048576">
    <cfRule type="duplicateValues" dxfId="191" priority="24"/>
  </conditionalFormatting>
  <conditionalFormatting sqref="C1:C19 C21:C1048576">
    <cfRule type="duplicateValues" dxfId="190" priority="4"/>
  </conditionalFormatting>
  <conditionalFormatting sqref="D20">
    <cfRule type="duplicateValues" dxfId="189" priority="2"/>
  </conditionalFormatting>
  <conditionalFormatting sqref="D20">
    <cfRule type="duplicateValues" dxfId="188" priority="3"/>
  </conditionalFormatting>
  <conditionalFormatting sqref="C20">
    <cfRule type="duplicateValues" dxfId="187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Width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169"/>
  <sheetViews>
    <sheetView zoomScaleNormal="100" workbookViewId="0">
      <selection activeCell="C2" sqref="C2"/>
    </sheetView>
  </sheetViews>
  <sheetFormatPr defaultColWidth="29.6640625" defaultRowHeight="15.6"/>
  <cols>
    <col min="1" max="1" width="4.77734375" style="74" bestFit="1" customWidth="1"/>
    <col min="2" max="2" width="8.77734375" style="74" bestFit="1" customWidth="1"/>
    <col min="3" max="3" width="9.6640625" style="74" bestFit="1" customWidth="1"/>
    <col min="4" max="4" width="20.33203125" style="74" bestFit="1" customWidth="1"/>
    <col min="5" max="5" width="21.21875" style="74" bestFit="1" customWidth="1"/>
    <col min="6" max="6" width="14.6640625" style="74" bestFit="1" customWidth="1"/>
    <col min="7" max="7" width="8" style="74" bestFit="1" customWidth="1"/>
    <col min="8" max="9" width="13.109375" style="74" bestFit="1" customWidth="1"/>
    <col min="10" max="10" width="8" style="74" bestFit="1" customWidth="1"/>
    <col min="11" max="12" width="13.109375" style="74" bestFit="1" customWidth="1"/>
    <col min="13" max="13" width="9.44140625" style="74" bestFit="1" customWidth="1"/>
    <col min="14" max="15" width="13.109375" style="74" bestFit="1" customWidth="1"/>
    <col min="16" max="16" width="9.44140625" style="74" hidden="1" customWidth="1"/>
    <col min="17" max="18" width="13.109375" style="74" hidden="1" customWidth="1"/>
    <col min="19" max="19" width="11.6640625" style="74" customWidth="1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29.6640625" style="74"/>
  </cols>
  <sheetData>
    <row r="1" spans="1:44" ht="20.100000000000001" customHeight="1">
      <c r="A1" s="208" t="s">
        <v>1471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4" ht="41.4">
      <c r="A2" s="94" t="s">
        <v>0</v>
      </c>
      <c r="B2" s="94" t="s">
        <v>1</v>
      </c>
      <c r="C2" s="91" t="s">
        <v>981</v>
      </c>
      <c r="D2" s="94" t="s">
        <v>43</v>
      </c>
      <c r="E2" s="94" t="s">
        <v>45</v>
      </c>
      <c r="F2" s="94" t="s">
        <v>46</v>
      </c>
      <c r="G2" s="95" t="s">
        <v>55</v>
      </c>
      <c r="H2" s="95" t="s">
        <v>48</v>
      </c>
      <c r="I2" s="95" t="s">
        <v>47</v>
      </c>
      <c r="J2" s="95" t="s">
        <v>610</v>
      </c>
      <c r="K2" s="95" t="s">
        <v>49</v>
      </c>
      <c r="L2" s="95" t="s">
        <v>50</v>
      </c>
      <c r="M2" s="95" t="s">
        <v>889</v>
      </c>
      <c r="N2" s="95" t="s">
        <v>51</v>
      </c>
      <c r="O2" s="95" t="s">
        <v>890</v>
      </c>
      <c r="P2" s="95" t="s">
        <v>891</v>
      </c>
      <c r="Q2" s="95" t="s">
        <v>52</v>
      </c>
      <c r="R2" s="95" t="s">
        <v>892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4" ht="41.4">
      <c r="A3" s="29">
        <v>1</v>
      </c>
      <c r="B3" s="12" t="s">
        <v>42</v>
      </c>
      <c r="C3" s="12">
        <v>124608</v>
      </c>
      <c r="D3" s="12" t="s">
        <v>896</v>
      </c>
      <c r="E3" s="20" t="s">
        <v>955</v>
      </c>
      <c r="F3" s="12" t="s">
        <v>112</v>
      </c>
      <c r="G3" s="12" t="s">
        <v>876</v>
      </c>
      <c r="H3" s="12" t="s">
        <v>876</v>
      </c>
      <c r="I3" s="12" t="s">
        <v>876</v>
      </c>
      <c r="J3" s="21">
        <v>11</v>
      </c>
      <c r="K3" s="21">
        <v>10</v>
      </c>
      <c r="L3" s="21">
        <v>115</v>
      </c>
      <c r="M3" s="22">
        <v>59</v>
      </c>
      <c r="N3" s="22">
        <v>79</v>
      </c>
      <c r="O3" s="22">
        <v>394</v>
      </c>
      <c r="P3" s="29"/>
      <c r="Q3" s="29"/>
      <c r="R3" s="29"/>
      <c r="T3" s="196"/>
      <c r="U3" s="195"/>
      <c r="V3" s="45" t="s">
        <v>640</v>
      </c>
      <c r="W3" s="47">
        <f>SUMIF($B$2:$B$918,"國小",$G$2:$G$918)</f>
        <v>0</v>
      </c>
    </row>
    <row r="4" spans="1:44" ht="16.2">
      <c r="A4" s="29">
        <v>2</v>
      </c>
      <c r="B4" s="12" t="s">
        <v>42</v>
      </c>
      <c r="C4" s="12">
        <v>124636</v>
      </c>
      <c r="D4" s="12" t="s">
        <v>897</v>
      </c>
      <c r="E4" s="12" t="s">
        <v>217</v>
      </c>
      <c r="F4" s="12" t="s">
        <v>112</v>
      </c>
      <c r="G4" s="12" t="s">
        <v>876</v>
      </c>
      <c r="H4" s="12" t="s">
        <v>876</v>
      </c>
      <c r="I4" s="12" t="s">
        <v>876</v>
      </c>
      <c r="J4" s="21">
        <v>7</v>
      </c>
      <c r="K4" s="21">
        <v>3</v>
      </c>
      <c r="L4" s="21">
        <v>56</v>
      </c>
      <c r="M4" s="22">
        <v>9</v>
      </c>
      <c r="N4" s="22">
        <v>8</v>
      </c>
      <c r="O4" s="22">
        <v>58</v>
      </c>
      <c r="P4" s="29"/>
      <c r="Q4" s="29"/>
      <c r="R4" s="29"/>
      <c r="T4" s="196"/>
      <c r="U4" s="195"/>
      <c r="V4" s="45" t="s">
        <v>643</v>
      </c>
      <c r="W4" s="47">
        <f>SUMIF($B$2:$B$918,"國小",$H$2:$H$918)</f>
        <v>0</v>
      </c>
    </row>
    <row r="5" spans="1:44" ht="16.2">
      <c r="A5" s="29">
        <v>3</v>
      </c>
      <c r="B5" s="12" t="s">
        <v>42</v>
      </c>
      <c r="C5" s="12">
        <v>124746</v>
      </c>
      <c r="D5" s="12" t="s">
        <v>898</v>
      </c>
      <c r="E5" s="12" t="s">
        <v>217</v>
      </c>
      <c r="F5" s="12" t="s">
        <v>112</v>
      </c>
      <c r="G5" s="12" t="s">
        <v>876</v>
      </c>
      <c r="H5" s="12" t="s">
        <v>876</v>
      </c>
      <c r="I5" s="12" t="s">
        <v>876</v>
      </c>
      <c r="J5" s="21">
        <v>1</v>
      </c>
      <c r="K5" s="21">
        <v>1</v>
      </c>
      <c r="L5" s="21">
        <v>23</v>
      </c>
      <c r="M5" s="22">
        <v>2</v>
      </c>
      <c r="N5" s="22">
        <v>3</v>
      </c>
      <c r="O5" s="22">
        <v>23</v>
      </c>
      <c r="P5" s="29"/>
      <c r="Q5" s="29"/>
      <c r="R5" s="29"/>
      <c r="T5" s="196"/>
      <c r="U5" s="195"/>
      <c r="V5" s="45" t="s">
        <v>645</v>
      </c>
      <c r="W5" s="47">
        <f>SUMIF($B$2:$B$918,"國小",$I$2:$I$918)</f>
        <v>0</v>
      </c>
    </row>
    <row r="6" spans="1:44" ht="16.2">
      <c r="A6" s="29">
        <v>4</v>
      </c>
      <c r="B6" s="12" t="s">
        <v>2</v>
      </c>
      <c r="C6" s="12">
        <v>543504</v>
      </c>
      <c r="D6" s="12" t="s">
        <v>899</v>
      </c>
      <c r="E6" s="12" t="s">
        <v>589</v>
      </c>
      <c r="F6" s="12" t="s">
        <v>112</v>
      </c>
      <c r="G6" s="12" t="s">
        <v>876</v>
      </c>
      <c r="H6" s="12" t="s">
        <v>876</v>
      </c>
      <c r="I6" s="12" t="s">
        <v>876</v>
      </c>
      <c r="J6" s="21">
        <v>10</v>
      </c>
      <c r="K6" s="21">
        <v>7</v>
      </c>
      <c r="L6" s="21">
        <v>119</v>
      </c>
      <c r="M6" s="22">
        <v>64</v>
      </c>
      <c r="N6" s="22">
        <v>24</v>
      </c>
      <c r="O6" s="22">
        <v>1661</v>
      </c>
      <c r="P6" s="29"/>
      <c r="Q6" s="29"/>
      <c r="R6" s="29"/>
      <c r="T6" s="196"/>
      <c r="U6" s="197" t="s">
        <v>648</v>
      </c>
      <c r="V6" s="45" t="s">
        <v>653</v>
      </c>
      <c r="W6" s="47">
        <v>1</v>
      </c>
    </row>
    <row r="7" spans="1:44" ht="16.2">
      <c r="A7" s="29">
        <v>5</v>
      </c>
      <c r="B7" s="12" t="s">
        <v>2</v>
      </c>
      <c r="C7" s="12">
        <v>543503</v>
      </c>
      <c r="D7" s="12" t="s">
        <v>900</v>
      </c>
      <c r="E7" s="12" t="s">
        <v>217</v>
      </c>
      <c r="F7" s="12" t="s">
        <v>112</v>
      </c>
      <c r="G7" s="12" t="s">
        <v>876</v>
      </c>
      <c r="H7" s="12" t="s">
        <v>876</v>
      </c>
      <c r="I7" s="12" t="s">
        <v>876</v>
      </c>
      <c r="J7" s="21">
        <v>2</v>
      </c>
      <c r="K7" s="21">
        <v>1</v>
      </c>
      <c r="L7" s="21">
        <v>45</v>
      </c>
      <c r="M7" s="22">
        <v>2</v>
      </c>
      <c r="N7" s="22">
        <v>1</v>
      </c>
      <c r="O7" s="22">
        <v>45</v>
      </c>
      <c r="P7" s="29"/>
      <c r="Q7" s="29"/>
      <c r="R7" s="29"/>
      <c r="T7" s="196"/>
      <c r="U7" s="197"/>
      <c r="V7" s="45" t="s">
        <v>640</v>
      </c>
      <c r="W7" s="47">
        <f>SUMIF($B$2:$B$918,"國中",$G$2:$G$918)</f>
        <v>2</v>
      </c>
    </row>
    <row r="8" spans="1:44" s="75" customFormat="1" ht="16.2">
      <c r="A8" s="29">
        <v>6</v>
      </c>
      <c r="B8" s="12" t="s">
        <v>2</v>
      </c>
      <c r="C8" s="12">
        <v>543501</v>
      </c>
      <c r="D8" s="12" t="s">
        <v>901</v>
      </c>
      <c r="E8" s="12" t="s">
        <v>217</v>
      </c>
      <c r="F8" s="12" t="s">
        <v>112</v>
      </c>
      <c r="G8" s="12" t="s">
        <v>876</v>
      </c>
      <c r="H8" s="12" t="s">
        <v>876</v>
      </c>
      <c r="I8" s="12" t="s">
        <v>876</v>
      </c>
      <c r="J8" s="21">
        <v>3</v>
      </c>
      <c r="K8" s="21">
        <v>2</v>
      </c>
      <c r="L8" s="21">
        <v>30</v>
      </c>
      <c r="M8" s="22">
        <v>4</v>
      </c>
      <c r="N8" s="22">
        <v>4</v>
      </c>
      <c r="O8" s="22">
        <v>30</v>
      </c>
      <c r="P8" s="29"/>
      <c r="Q8" s="29"/>
      <c r="R8" s="29"/>
      <c r="S8" s="74"/>
      <c r="T8" s="196"/>
      <c r="U8" s="197"/>
      <c r="V8" s="45" t="s">
        <v>643</v>
      </c>
      <c r="W8" s="47">
        <f>SUMIF($B$2:$B$918,"國中",$H$2:$H$918)</f>
        <v>2</v>
      </c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/>
      <c r="AR8" s="74"/>
    </row>
    <row r="9" spans="1:44" ht="16.2">
      <c r="A9" s="29">
        <v>7</v>
      </c>
      <c r="B9" s="12" t="s">
        <v>912</v>
      </c>
      <c r="C9" s="12">
        <v>593501</v>
      </c>
      <c r="D9" s="12" t="s">
        <v>61</v>
      </c>
      <c r="E9" s="20" t="s">
        <v>970</v>
      </c>
      <c r="F9" s="12" t="s">
        <v>57</v>
      </c>
      <c r="G9" s="12">
        <v>2</v>
      </c>
      <c r="H9" s="12">
        <v>2</v>
      </c>
      <c r="I9" s="12">
        <v>36</v>
      </c>
      <c r="J9" s="21">
        <v>3</v>
      </c>
      <c r="K9" s="12" t="s">
        <v>876</v>
      </c>
      <c r="L9" s="21">
        <v>1</v>
      </c>
      <c r="M9" s="22">
        <v>2</v>
      </c>
      <c r="N9" s="22">
        <v>1</v>
      </c>
      <c r="O9" s="22">
        <v>1</v>
      </c>
      <c r="P9" s="12"/>
      <c r="Q9" s="12"/>
      <c r="R9" s="12"/>
      <c r="T9" s="196"/>
      <c r="U9" s="197"/>
      <c r="V9" s="45" t="s">
        <v>645</v>
      </c>
      <c r="W9" s="47">
        <f>SUMIF($B$2:$B$918,"國中",$I$2:$I$918)</f>
        <v>36</v>
      </c>
    </row>
    <row r="10" spans="1:44" ht="16.2">
      <c r="A10" s="29">
        <v>8</v>
      </c>
      <c r="B10" s="12" t="s">
        <v>42</v>
      </c>
      <c r="C10" s="12">
        <v>553612</v>
      </c>
      <c r="D10" s="12" t="s">
        <v>73</v>
      </c>
      <c r="E10" s="12" t="s">
        <v>596</v>
      </c>
      <c r="F10" s="12" t="s">
        <v>54</v>
      </c>
      <c r="G10" s="12" t="s">
        <v>876</v>
      </c>
      <c r="H10" s="12" t="s">
        <v>876</v>
      </c>
      <c r="I10" s="12" t="s">
        <v>876</v>
      </c>
      <c r="J10" s="21">
        <v>16</v>
      </c>
      <c r="K10" s="21">
        <v>10</v>
      </c>
      <c r="L10" s="21">
        <v>16</v>
      </c>
      <c r="M10" s="22">
        <v>22</v>
      </c>
      <c r="N10" s="22">
        <v>46</v>
      </c>
      <c r="O10" s="22">
        <v>296</v>
      </c>
      <c r="P10" s="12"/>
      <c r="Q10" s="12"/>
      <c r="R10" s="12"/>
      <c r="T10" s="196"/>
      <c r="U10" s="195" t="s">
        <v>649</v>
      </c>
      <c r="V10" s="45" t="s">
        <v>653</v>
      </c>
      <c r="W10" s="47">
        <v>0</v>
      </c>
    </row>
    <row r="11" spans="1:44" ht="27.6">
      <c r="A11" s="29">
        <v>9</v>
      </c>
      <c r="B11" s="12" t="s">
        <v>42</v>
      </c>
      <c r="C11" s="12">
        <v>124626</v>
      </c>
      <c r="D11" s="12" t="s">
        <v>74</v>
      </c>
      <c r="E11" s="20" t="s">
        <v>969</v>
      </c>
      <c r="F11" s="12" t="s">
        <v>54</v>
      </c>
      <c r="G11" s="12" t="s">
        <v>876</v>
      </c>
      <c r="H11" s="12" t="s">
        <v>876</v>
      </c>
      <c r="I11" s="12" t="s">
        <v>876</v>
      </c>
      <c r="J11" s="21">
        <v>12</v>
      </c>
      <c r="K11" s="21">
        <v>22</v>
      </c>
      <c r="L11" s="21">
        <v>77</v>
      </c>
      <c r="M11" s="22">
        <v>15</v>
      </c>
      <c r="N11" s="22">
        <v>15</v>
      </c>
      <c r="O11" s="22">
        <v>160</v>
      </c>
      <c r="P11" s="12"/>
      <c r="Q11" s="12"/>
      <c r="R11" s="12"/>
      <c r="T11" s="196"/>
      <c r="U11" s="195"/>
      <c r="V11" s="45" t="s">
        <v>640</v>
      </c>
      <c r="W11" s="47">
        <f>SUMIF($B$2:$B$918,"高中職",$G$2:$G$918)</f>
        <v>0</v>
      </c>
    </row>
    <row r="12" spans="1:44" ht="16.2">
      <c r="A12" s="29">
        <v>10</v>
      </c>
      <c r="B12" s="12" t="s">
        <v>42</v>
      </c>
      <c r="C12" s="12">
        <v>124664</v>
      </c>
      <c r="D12" s="12" t="s">
        <v>75</v>
      </c>
      <c r="E12" s="12" t="s">
        <v>219</v>
      </c>
      <c r="F12" s="12" t="s">
        <v>54</v>
      </c>
      <c r="G12" s="12" t="s">
        <v>876</v>
      </c>
      <c r="H12" s="12" t="s">
        <v>876</v>
      </c>
      <c r="I12" s="12" t="s">
        <v>876</v>
      </c>
      <c r="J12" s="21">
        <v>4</v>
      </c>
      <c r="K12" s="21">
        <v>3</v>
      </c>
      <c r="L12" s="21">
        <v>65</v>
      </c>
      <c r="M12" s="22">
        <v>6</v>
      </c>
      <c r="N12" s="22">
        <v>5</v>
      </c>
      <c r="O12" s="22">
        <v>158</v>
      </c>
      <c r="P12" s="12"/>
      <c r="Q12" s="12"/>
      <c r="R12" s="12"/>
      <c r="S12" s="43"/>
      <c r="T12" s="196"/>
      <c r="U12" s="195"/>
      <c r="V12" s="45" t="s">
        <v>643</v>
      </c>
      <c r="W12" s="47">
        <f>SUMIF($B$2:$B$918,"高中職",$H$2:$H$918)</f>
        <v>0</v>
      </c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</row>
    <row r="13" spans="1:44" ht="16.2">
      <c r="A13" s="29">
        <v>11</v>
      </c>
      <c r="B13" s="12" t="s">
        <v>2</v>
      </c>
      <c r="C13" s="12">
        <v>593503</v>
      </c>
      <c r="D13" s="12" t="s">
        <v>76</v>
      </c>
      <c r="E13" s="12" t="s">
        <v>219</v>
      </c>
      <c r="F13" s="12" t="s">
        <v>54</v>
      </c>
      <c r="G13" s="12" t="s">
        <v>876</v>
      </c>
      <c r="H13" s="12" t="s">
        <v>876</v>
      </c>
      <c r="I13" s="12" t="s">
        <v>876</v>
      </c>
      <c r="J13" s="21">
        <v>4</v>
      </c>
      <c r="K13" s="21">
        <v>3</v>
      </c>
      <c r="L13" s="21">
        <v>46</v>
      </c>
      <c r="M13" s="22">
        <v>13</v>
      </c>
      <c r="N13" s="22">
        <v>3</v>
      </c>
      <c r="O13" s="22">
        <v>271</v>
      </c>
      <c r="P13" s="12"/>
      <c r="Q13" s="12"/>
      <c r="R13" s="12"/>
      <c r="T13" s="196"/>
      <c r="U13" s="195"/>
      <c r="V13" s="45" t="s">
        <v>645</v>
      </c>
      <c r="W13" s="47">
        <f>SUMIF($B$2:$B$918,"高中職",$I$2:$I$918)</f>
        <v>0</v>
      </c>
    </row>
    <row r="14" spans="1:44" ht="16.2">
      <c r="A14" s="29">
        <v>12</v>
      </c>
      <c r="B14" s="12" t="s">
        <v>2</v>
      </c>
      <c r="C14" s="12">
        <v>593505</v>
      </c>
      <c r="D14" s="12" t="s">
        <v>77</v>
      </c>
      <c r="E14" s="12" t="s">
        <v>597</v>
      </c>
      <c r="F14" s="12" t="s">
        <v>54</v>
      </c>
      <c r="G14" s="12" t="s">
        <v>876</v>
      </c>
      <c r="H14" s="12" t="s">
        <v>876</v>
      </c>
      <c r="I14" s="12" t="s">
        <v>876</v>
      </c>
      <c r="J14" s="21">
        <v>7</v>
      </c>
      <c r="K14" s="21">
        <v>4</v>
      </c>
      <c r="L14" s="21">
        <v>42</v>
      </c>
      <c r="M14" s="22">
        <v>13</v>
      </c>
      <c r="N14" s="22">
        <v>7</v>
      </c>
      <c r="O14" s="22">
        <v>127</v>
      </c>
      <c r="P14" s="12"/>
      <c r="Q14" s="12"/>
      <c r="R14" s="12"/>
      <c r="T14" s="196"/>
      <c r="U14" s="195" t="s">
        <v>650</v>
      </c>
      <c r="V14" s="45" t="s">
        <v>653</v>
      </c>
      <c r="W14" s="47">
        <v>0</v>
      </c>
      <c r="AO14" s="75"/>
      <c r="AP14" s="75"/>
      <c r="AQ14" s="75"/>
      <c r="AR14" s="75"/>
    </row>
    <row r="15" spans="1:44" ht="16.2">
      <c r="A15" s="29">
        <v>13</v>
      </c>
      <c r="B15" s="12" t="s">
        <v>42</v>
      </c>
      <c r="C15" s="12">
        <v>593611</v>
      </c>
      <c r="D15" s="12" t="s">
        <v>78</v>
      </c>
      <c r="E15" s="12" t="s">
        <v>598</v>
      </c>
      <c r="F15" s="12" t="s">
        <v>54</v>
      </c>
      <c r="G15" s="12" t="s">
        <v>876</v>
      </c>
      <c r="H15" s="12" t="s">
        <v>876</v>
      </c>
      <c r="I15" s="12" t="s">
        <v>876</v>
      </c>
      <c r="J15" s="21">
        <v>19</v>
      </c>
      <c r="K15" s="21">
        <v>31</v>
      </c>
      <c r="L15" s="21">
        <v>156</v>
      </c>
      <c r="M15" s="22">
        <v>21</v>
      </c>
      <c r="N15" s="22">
        <v>96</v>
      </c>
      <c r="O15" s="22">
        <v>249</v>
      </c>
      <c r="P15" s="12"/>
      <c r="Q15" s="12"/>
      <c r="R15" s="12"/>
      <c r="T15" s="196"/>
      <c r="U15" s="195"/>
      <c r="V15" s="45" t="s">
        <v>640</v>
      </c>
      <c r="W15" s="47">
        <f>SUMIF($B$2:$B$918,"大學",$G$2:$G$918)</f>
        <v>0</v>
      </c>
    </row>
    <row r="16" spans="1:44" ht="16.2">
      <c r="A16" s="29">
        <v>14</v>
      </c>
      <c r="B16" s="12" t="s">
        <v>2</v>
      </c>
      <c r="C16" s="12">
        <v>124549</v>
      </c>
      <c r="D16" s="12" t="s">
        <v>79</v>
      </c>
      <c r="E16" s="12" t="s">
        <v>219</v>
      </c>
      <c r="F16" s="12" t="s">
        <v>54</v>
      </c>
      <c r="G16" s="12" t="s">
        <v>876</v>
      </c>
      <c r="H16" s="12" t="s">
        <v>876</v>
      </c>
      <c r="I16" s="12" t="s">
        <v>876</v>
      </c>
      <c r="J16" s="21">
        <v>5</v>
      </c>
      <c r="K16" s="21">
        <v>3</v>
      </c>
      <c r="L16" s="21">
        <v>51</v>
      </c>
      <c r="M16" s="22">
        <v>5</v>
      </c>
      <c r="N16" s="22">
        <v>3</v>
      </c>
      <c r="O16" s="22">
        <v>73</v>
      </c>
      <c r="P16" s="12"/>
      <c r="Q16" s="12"/>
      <c r="R16" s="12"/>
      <c r="T16" s="196"/>
      <c r="U16" s="195"/>
      <c r="V16" s="45" t="s">
        <v>643</v>
      </c>
      <c r="W16" s="47">
        <f>SUMIF($B$2:$B$918,"大學",$H$2:$H$918)</f>
        <v>0</v>
      </c>
    </row>
    <row r="17" spans="1:23" ht="16.2">
      <c r="A17" s="29">
        <v>15</v>
      </c>
      <c r="B17" s="12" t="s">
        <v>2</v>
      </c>
      <c r="C17" s="12">
        <v>124506</v>
      </c>
      <c r="D17" s="12" t="s">
        <v>80</v>
      </c>
      <c r="E17" s="12" t="s">
        <v>219</v>
      </c>
      <c r="F17" s="12" t="s">
        <v>54</v>
      </c>
      <c r="G17" s="12" t="s">
        <v>876</v>
      </c>
      <c r="H17" s="12" t="s">
        <v>876</v>
      </c>
      <c r="I17" s="12" t="s">
        <v>876</v>
      </c>
      <c r="J17" s="21">
        <v>7</v>
      </c>
      <c r="K17" s="21">
        <v>4</v>
      </c>
      <c r="L17" s="21">
        <v>89</v>
      </c>
      <c r="M17" s="22">
        <v>15</v>
      </c>
      <c r="N17" s="22">
        <v>4</v>
      </c>
      <c r="O17" s="22">
        <v>293</v>
      </c>
      <c r="P17" s="12"/>
      <c r="Q17" s="12"/>
      <c r="R17" s="12"/>
      <c r="T17" s="196"/>
      <c r="U17" s="195"/>
      <c r="V17" s="45" t="s">
        <v>645</v>
      </c>
      <c r="W17" s="47">
        <f>SUMIF($B$2:$B$918,"大學",$I$2:$I$918)</f>
        <v>0</v>
      </c>
    </row>
    <row r="18" spans="1:23" ht="16.2">
      <c r="A18" s="29">
        <v>16</v>
      </c>
      <c r="B18" s="12" t="s">
        <v>42</v>
      </c>
      <c r="C18" s="12">
        <v>513602</v>
      </c>
      <c r="D18" s="12" t="s">
        <v>907</v>
      </c>
      <c r="E18" s="12" t="s">
        <v>219</v>
      </c>
      <c r="F18" s="12" t="s">
        <v>54</v>
      </c>
      <c r="G18" s="12" t="s">
        <v>876</v>
      </c>
      <c r="H18" s="12" t="s">
        <v>876</v>
      </c>
      <c r="I18" s="12" t="s">
        <v>876</v>
      </c>
      <c r="J18" s="21">
        <v>8</v>
      </c>
      <c r="K18" s="21">
        <v>6</v>
      </c>
      <c r="L18" s="21">
        <v>40</v>
      </c>
      <c r="M18" s="22">
        <v>15</v>
      </c>
      <c r="N18" s="22">
        <v>14</v>
      </c>
      <c r="O18" s="22">
        <v>48</v>
      </c>
      <c r="P18" s="12"/>
      <c r="Q18" s="12"/>
      <c r="R18" s="12"/>
      <c r="T18" s="196"/>
      <c r="U18" s="195" t="s">
        <v>654</v>
      </c>
      <c r="V18" s="45" t="s">
        <v>653</v>
      </c>
      <c r="W18" s="47">
        <f>W2+W6+W10+W14</f>
        <v>1</v>
      </c>
    </row>
    <row r="19" spans="1:23" ht="27.6">
      <c r="A19" s="29">
        <v>17</v>
      </c>
      <c r="B19" s="12" t="s">
        <v>464</v>
      </c>
      <c r="C19" s="12">
        <v>124710</v>
      </c>
      <c r="D19" s="12" t="s">
        <v>465</v>
      </c>
      <c r="E19" s="20" t="s">
        <v>956</v>
      </c>
      <c r="F19" s="12" t="s">
        <v>54</v>
      </c>
      <c r="G19" s="12" t="s">
        <v>876</v>
      </c>
      <c r="H19" s="12" t="s">
        <v>876</v>
      </c>
      <c r="I19" s="12" t="s">
        <v>876</v>
      </c>
      <c r="J19" s="21">
        <v>5</v>
      </c>
      <c r="K19" s="21">
        <v>5</v>
      </c>
      <c r="L19" s="21">
        <v>33</v>
      </c>
      <c r="M19" s="22">
        <v>6</v>
      </c>
      <c r="N19" s="22">
        <v>8</v>
      </c>
      <c r="O19" s="22">
        <v>55</v>
      </c>
      <c r="P19" s="12"/>
      <c r="Q19" s="12"/>
      <c r="R19" s="12"/>
      <c r="T19" s="196"/>
      <c r="U19" s="195"/>
      <c r="V19" s="45" t="s">
        <v>640</v>
      </c>
      <c r="W19" s="47">
        <f>W3+W7+W11+W15</f>
        <v>2</v>
      </c>
    </row>
    <row r="20" spans="1:23" ht="16.2">
      <c r="A20" s="29">
        <v>18</v>
      </c>
      <c r="B20" s="12" t="s">
        <v>42</v>
      </c>
      <c r="C20" s="12">
        <v>593612</v>
      </c>
      <c r="D20" s="12" t="s">
        <v>895</v>
      </c>
      <c r="E20" s="12" t="s">
        <v>114</v>
      </c>
      <c r="F20" s="12" t="s">
        <v>106</v>
      </c>
      <c r="G20" s="12" t="s">
        <v>876</v>
      </c>
      <c r="H20" s="12" t="s">
        <v>876</v>
      </c>
      <c r="I20" s="12" t="s">
        <v>876</v>
      </c>
      <c r="J20" s="21">
        <v>22</v>
      </c>
      <c r="K20" s="21">
        <v>17</v>
      </c>
      <c r="L20" s="21">
        <v>232</v>
      </c>
      <c r="M20" s="22">
        <v>27</v>
      </c>
      <c r="N20" s="22">
        <v>30</v>
      </c>
      <c r="O20" s="22">
        <v>629</v>
      </c>
      <c r="P20" s="29"/>
      <c r="Q20" s="29"/>
      <c r="R20" s="29"/>
      <c r="T20" s="196"/>
      <c r="U20" s="195"/>
      <c r="V20" s="45" t="s">
        <v>643</v>
      </c>
      <c r="W20" s="47">
        <f>W4+W8+W12+W16</f>
        <v>2</v>
      </c>
    </row>
    <row r="21" spans="1:23" ht="16.2">
      <c r="A21" s="29">
        <v>19</v>
      </c>
      <c r="B21" s="12" t="s">
        <v>42</v>
      </c>
      <c r="C21" s="12">
        <v>613612</v>
      </c>
      <c r="D21" s="12" t="s">
        <v>893</v>
      </c>
      <c r="E21" s="12" t="s">
        <v>115</v>
      </c>
      <c r="F21" s="12" t="s">
        <v>106</v>
      </c>
      <c r="G21" s="12" t="s">
        <v>876</v>
      </c>
      <c r="H21" s="12" t="s">
        <v>876</v>
      </c>
      <c r="I21" s="12" t="s">
        <v>876</v>
      </c>
      <c r="J21" s="21">
        <v>2</v>
      </c>
      <c r="K21" s="21">
        <v>1</v>
      </c>
      <c r="L21" s="21">
        <v>43</v>
      </c>
      <c r="M21" s="22">
        <v>2</v>
      </c>
      <c r="N21" s="22">
        <v>2</v>
      </c>
      <c r="O21" s="22">
        <v>47</v>
      </c>
      <c r="P21" s="29"/>
      <c r="Q21" s="29"/>
      <c r="R21" s="29"/>
      <c r="T21" s="196"/>
      <c r="U21" s="195"/>
      <c r="V21" s="45" t="s">
        <v>645</v>
      </c>
      <c r="W21" s="47">
        <f>W5+W9+W13+W17</f>
        <v>36</v>
      </c>
    </row>
    <row r="22" spans="1:23" ht="16.2">
      <c r="A22" s="29">
        <v>20</v>
      </c>
      <c r="B22" s="12" t="s">
        <v>42</v>
      </c>
      <c r="C22" s="12">
        <v>124606</v>
      </c>
      <c r="D22" s="12" t="s">
        <v>894</v>
      </c>
      <c r="E22" s="12" t="s">
        <v>115</v>
      </c>
      <c r="F22" s="12" t="s">
        <v>106</v>
      </c>
      <c r="G22" s="12" t="s">
        <v>876</v>
      </c>
      <c r="H22" s="12" t="s">
        <v>876</v>
      </c>
      <c r="I22" s="12" t="s">
        <v>876</v>
      </c>
      <c r="J22" s="21">
        <v>4</v>
      </c>
      <c r="K22" s="21">
        <v>2</v>
      </c>
      <c r="L22" s="21">
        <v>28</v>
      </c>
      <c r="M22" s="22">
        <v>5</v>
      </c>
      <c r="N22" s="22">
        <v>2</v>
      </c>
      <c r="O22" s="22">
        <v>30</v>
      </c>
      <c r="P22" s="29"/>
      <c r="Q22" s="29"/>
      <c r="R22" s="29"/>
      <c r="T22" s="196" t="s">
        <v>646</v>
      </c>
      <c r="U22" s="195" t="s">
        <v>647</v>
      </c>
      <c r="V22" s="45" t="s">
        <v>653</v>
      </c>
      <c r="W22" s="47">
        <v>51</v>
      </c>
    </row>
    <row r="23" spans="1:23">
      <c r="A23" s="29">
        <v>21</v>
      </c>
      <c r="B23" s="12" t="s">
        <v>246</v>
      </c>
      <c r="C23" s="12">
        <v>553610</v>
      </c>
      <c r="D23" s="12" t="s">
        <v>466</v>
      </c>
      <c r="E23" s="12" t="s">
        <v>67</v>
      </c>
      <c r="F23" s="12"/>
      <c r="G23" s="12" t="s">
        <v>876</v>
      </c>
      <c r="H23" s="12" t="s">
        <v>876</v>
      </c>
      <c r="I23" s="12" t="s">
        <v>876</v>
      </c>
      <c r="J23" s="12" t="s">
        <v>876</v>
      </c>
      <c r="K23" s="12" t="s">
        <v>876</v>
      </c>
      <c r="L23" s="12" t="s">
        <v>876</v>
      </c>
      <c r="M23" s="12" t="s">
        <v>631</v>
      </c>
      <c r="N23" s="12" t="s">
        <v>631</v>
      </c>
      <c r="O23" s="12" t="s">
        <v>631</v>
      </c>
      <c r="P23" s="12"/>
      <c r="Q23" s="12"/>
      <c r="R23" s="12"/>
      <c r="T23" s="196"/>
      <c r="U23" s="195"/>
      <c r="V23" s="45" t="s">
        <v>640</v>
      </c>
      <c r="W23" s="47">
        <f>SUMIF($B$2:$B$918,"國小",$J$2:$J$918)</f>
        <v>129</v>
      </c>
    </row>
    <row r="24" spans="1:23">
      <c r="A24" s="29">
        <v>22</v>
      </c>
      <c r="B24" s="12" t="s">
        <v>464</v>
      </c>
      <c r="C24" s="12">
        <v>553611</v>
      </c>
      <c r="D24" s="12" t="s">
        <v>467</v>
      </c>
      <c r="E24" s="12" t="s">
        <v>67</v>
      </c>
      <c r="F24" s="12"/>
      <c r="G24" s="12" t="s">
        <v>876</v>
      </c>
      <c r="H24" s="12" t="s">
        <v>876</v>
      </c>
      <c r="I24" s="12" t="s">
        <v>876</v>
      </c>
      <c r="J24" s="12" t="s">
        <v>876</v>
      </c>
      <c r="K24" s="12" t="s">
        <v>876</v>
      </c>
      <c r="L24" s="12" t="s">
        <v>876</v>
      </c>
      <c r="M24" s="12" t="s">
        <v>631</v>
      </c>
      <c r="N24" s="12" t="s">
        <v>631</v>
      </c>
      <c r="O24" s="12" t="s">
        <v>631</v>
      </c>
      <c r="P24" s="12"/>
      <c r="Q24" s="12"/>
      <c r="R24" s="12"/>
      <c r="T24" s="196"/>
      <c r="U24" s="195"/>
      <c r="V24" s="45" t="s">
        <v>643</v>
      </c>
      <c r="W24" s="47">
        <f>SUMIF($B$2:$B$918,"國小",$K$2:$K$918)</f>
        <v>125</v>
      </c>
    </row>
    <row r="25" spans="1:23">
      <c r="A25" s="29">
        <v>23</v>
      </c>
      <c r="B25" s="12" t="s">
        <v>464</v>
      </c>
      <c r="C25" s="12">
        <v>553614</v>
      </c>
      <c r="D25" s="12" t="s">
        <v>468</v>
      </c>
      <c r="E25" s="12" t="s">
        <v>67</v>
      </c>
      <c r="F25" s="12"/>
      <c r="G25" s="12" t="s">
        <v>876</v>
      </c>
      <c r="H25" s="12" t="s">
        <v>876</v>
      </c>
      <c r="I25" s="12" t="s">
        <v>876</v>
      </c>
      <c r="J25" s="12" t="s">
        <v>876</v>
      </c>
      <c r="K25" s="12" t="s">
        <v>876</v>
      </c>
      <c r="L25" s="12" t="s">
        <v>876</v>
      </c>
      <c r="M25" s="12">
        <v>1</v>
      </c>
      <c r="N25" s="12">
        <v>1</v>
      </c>
      <c r="O25" s="12" t="s">
        <v>631</v>
      </c>
      <c r="P25" s="12"/>
      <c r="Q25" s="12"/>
      <c r="R25" s="12"/>
      <c r="T25" s="196"/>
      <c r="U25" s="195"/>
      <c r="V25" s="45" t="s">
        <v>645</v>
      </c>
      <c r="W25" s="47">
        <f>SUMIF($B$2:$B$918,"國小",$L$2:$L$918)</f>
        <v>1039</v>
      </c>
    </row>
    <row r="26" spans="1:23">
      <c r="A26" s="29">
        <v>24</v>
      </c>
      <c r="B26" s="12" t="s">
        <v>469</v>
      </c>
      <c r="C26" s="12">
        <v>553607</v>
      </c>
      <c r="D26" s="12" t="s">
        <v>470</v>
      </c>
      <c r="E26" s="12" t="s">
        <v>471</v>
      </c>
      <c r="F26" s="29"/>
      <c r="G26" s="12" t="s">
        <v>876</v>
      </c>
      <c r="H26" s="12" t="s">
        <v>876</v>
      </c>
      <c r="I26" s="12" t="s">
        <v>876</v>
      </c>
      <c r="J26" s="12" t="s">
        <v>876</v>
      </c>
      <c r="K26" s="12" t="s">
        <v>876</v>
      </c>
      <c r="L26" s="12" t="s">
        <v>876</v>
      </c>
      <c r="M26" s="12" t="s">
        <v>631</v>
      </c>
      <c r="N26" s="12" t="s">
        <v>631</v>
      </c>
      <c r="O26" s="12" t="s">
        <v>631</v>
      </c>
      <c r="P26" s="29"/>
      <c r="Q26" s="29"/>
      <c r="R26" s="29"/>
      <c r="T26" s="196"/>
      <c r="U26" s="197" t="s">
        <v>648</v>
      </c>
      <c r="V26" s="45" t="s">
        <v>653</v>
      </c>
      <c r="W26" s="47">
        <v>16</v>
      </c>
    </row>
    <row r="27" spans="1:23">
      <c r="A27" s="29">
        <v>25</v>
      </c>
      <c r="B27" s="12" t="s">
        <v>464</v>
      </c>
      <c r="C27" s="12">
        <v>124627</v>
      </c>
      <c r="D27" s="12" t="s">
        <v>472</v>
      </c>
      <c r="E27" s="12" t="s">
        <v>471</v>
      </c>
      <c r="F27" s="29"/>
      <c r="G27" s="12" t="s">
        <v>876</v>
      </c>
      <c r="H27" s="12" t="s">
        <v>876</v>
      </c>
      <c r="I27" s="12" t="s">
        <v>876</v>
      </c>
      <c r="J27" s="12" t="s">
        <v>876</v>
      </c>
      <c r="K27" s="12" t="s">
        <v>876</v>
      </c>
      <c r="L27" s="12" t="s">
        <v>876</v>
      </c>
      <c r="M27" s="12" t="s">
        <v>631</v>
      </c>
      <c r="N27" s="12" t="s">
        <v>631</v>
      </c>
      <c r="O27" s="12" t="s">
        <v>631</v>
      </c>
      <c r="P27" s="29"/>
      <c r="Q27" s="29"/>
      <c r="R27" s="29"/>
      <c r="T27" s="196"/>
      <c r="U27" s="197"/>
      <c r="V27" s="45" t="s">
        <v>640</v>
      </c>
      <c r="W27" s="47">
        <f>SUMIF($B$2:$B$918,"國中",$J$2:$J$918)</f>
        <v>56</v>
      </c>
    </row>
    <row r="28" spans="1:23" ht="16.2">
      <c r="A28" s="29">
        <v>26</v>
      </c>
      <c r="B28" s="12" t="s">
        <v>473</v>
      </c>
      <c r="C28" s="12">
        <v>613614</v>
      </c>
      <c r="D28" s="12" t="s">
        <v>474</v>
      </c>
      <c r="E28" s="12" t="s">
        <v>67</v>
      </c>
      <c r="F28" s="29"/>
      <c r="G28" s="12" t="s">
        <v>876</v>
      </c>
      <c r="H28" s="12" t="s">
        <v>876</v>
      </c>
      <c r="I28" s="12" t="s">
        <v>876</v>
      </c>
      <c r="J28" s="12" t="s">
        <v>876</v>
      </c>
      <c r="K28" s="12" t="s">
        <v>876</v>
      </c>
      <c r="L28" s="12" t="s">
        <v>876</v>
      </c>
      <c r="M28" s="22">
        <v>1</v>
      </c>
      <c r="N28" s="22">
        <v>1</v>
      </c>
      <c r="O28" s="12" t="s">
        <v>631</v>
      </c>
      <c r="P28" s="29"/>
      <c r="Q28" s="29"/>
      <c r="R28" s="29"/>
      <c r="T28" s="196"/>
      <c r="U28" s="197"/>
      <c r="V28" s="45" t="s">
        <v>643</v>
      </c>
      <c r="W28" s="47">
        <f>SUMIF($B$2:$B$918,"國中",$K$2:$K$918)</f>
        <v>24</v>
      </c>
    </row>
    <row r="29" spans="1:23" ht="16.2">
      <c r="A29" s="29">
        <v>27</v>
      </c>
      <c r="B29" s="12" t="s">
        <v>464</v>
      </c>
      <c r="C29" s="12">
        <v>124721</v>
      </c>
      <c r="D29" s="12" t="s">
        <v>476</v>
      </c>
      <c r="E29" s="12" t="s">
        <v>477</v>
      </c>
      <c r="F29" s="29"/>
      <c r="G29" s="12" t="s">
        <v>876</v>
      </c>
      <c r="H29" s="12" t="s">
        <v>876</v>
      </c>
      <c r="I29" s="12" t="s">
        <v>876</v>
      </c>
      <c r="J29" s="21">
        <v>1</v>
      </c>
      <c r="K29" s="21">
        <v>1</v>
      </c>
      <c r="L29" s="12" t="s">
        <v>876</v>
      </c>
      <c r="M29" s="22">
        <v>1</v>
      </c>
      <c r="N29" s="22">
        <v>1</v>
      </c>
      <c r="O29" s="12" t="s">
        <v>631</v>
      </c>
      <c r="P29" s="29"/>
      <c r="Q29" s="29"/>
      <c r="R29" s="29"/>
      <c r="T29" s="196"/>
      <c r="U29" s="197"/>
      <c r="V29" s="45" t="s">
        <v>645</v>
      </c>
      <c r="W29" s="47">
        <f>SUMIF($B$2:$B$918,"國中",$L$2:$L$918)</f>
        <v>575</v>
      </c>
    </row>
    <row r="30" spans="1:23">
      <c r="A30" s="29">
        <v>28</v>
      </c>
      <c r="B30" s="12" t="s">
        <v>469</v>
      </c>
      <c r="C30" s="12">
        <v>124718</v>
      </c>
      <c r="D30" s="12" t="s">
        <v>478</v>
      </c>
      <c r="E30" s="12" t="s">
        <v>471</v>
      </c>
      <c r="F30" s="29"/>
      <c r="G30" s="12" t="s">
        <v>876</v>
      </c>
      <c r="H30" s="12" t="s">
        <v>876</v>
      </c>
      <c r="I30" s="12" t="s">
        <v>876</v>
      </c>
      <c r="J30" s="12" t="s">
        <v>876</v>
      </c>
      <c r="K30" s="12" t="s">
        <v>876</v>
      </c>
      <c r="L30" s="12" t="s">
        <v>876</v>
      </c>
      <c r="M30" s="12" t="s">
        <v>631</v>
      </c>
      <c r="N30" s="12" t="s">
        <v>631</v>
      </c>
      <c r="O30" s="12" t="s">
        <v>631</v>
      </c>
      <c r="P30" s="29"/>
      <c r="Q30" s="29"/>
      <c r="R30" s="29"/>
      <c r="T30" s="196"/>
      <c r="U30" s="195" t="s">
        <v>649</v>
      </c>
      <c r="V30" s="45" t="s">
        <v>653</v>
      </c>
      <c r="W30" s="47">
        <v>2</v>
      </c>
    </row>
    <row r="31" spans="1:23">
      <c r="A31" s="29">
        <v>29</v>
      </c>
      <c r="B31" s="12" t="s">
        <v>1459</v>
      </c>
      <c r="C31" s="12">
        <v>124333</v>
      </c>
      <c r="D31" s="12" t="s">
        <v>479</v>
      </c>
      <c r="E31" s="12" t="s">
        <v>480</v>
      </c>
      <c r="F31" s="29"/>
      <c r="G31" s="12" t="s">
        <v>876</v>
      </c>
      <c r="H31" s="12" t="s">
        <v>876</v>
      </c>
      <c r="I31" s="12" t="s">
        <v>876</v>
      </c>
      <c r="J31" s="12" t="s">
        <v>876</v>
      </c>
      <c r="K31" s="12" t="s">
        <v>876</v>
      </c>
      <c r="L31" s="12" t="s">
        <v>876</v>
      </c>
      <c r="M31" s="12" t="s">
        <v>631</v>
      </c>
      <c r="N31" s="12" t="s">
        <v>631</v>
      </c>
      <c r="O31" s="12" t="s">
        <v>631</v>
      </c>
      <c r="P31" s="29"/>
      <c r="Q31" s="29"/>
      <c r="R31" s="29"/>
      <c r="T31" s="196"/>
      <c r="U31" s="195"/>
      <c r="V31" s="45" t="s">
        <v>640</v>
      </c>
      <c r="W31" s="47">
        <f>SUMIF($B$2:$B$918,"高中職",$J$2:$J$918)</f>
        <v>1</v>
      </c>
    </row>
    <row r="32" spans="1:23">
      <c r="A32" s="29">
        <v>30</v>
      </c>
      <c r="B32" s="12" t="s">
        <v>482</v>
      </c>
      <c r="C32" s="12">
        <v>533502</v>
      </c>
      <c r="D32" s="12" t="s">
        <v>483</v>
      </c>
      <c r="E32" s="12" t="s">
        <v>477</v>
      </c>
      <c r="F32" s="29"/>
      <c r="G32" s="12" t="s">
        <v>876</v>
      </c>
      <c r="H32" s="12" t="s">
        <v>876</v>
      </c>
      <c r="I32" s="12" t="s">
        <v>876</v>
      </c>
      <c r="J32" s="12" t="s">
        <v>876</v>
      </c>
      <c r="K32" s="12" t="s">
        <v>876</v>
      </c>
      <c r="L32" s="12" t="s">
        <v>876</v>
      </c>
      <c r="M32" s="12" t="s">
        <v>631</v>
      </c>
      <c r="N32" s="12" t="s">
        <v>631</v>
      </c>
      <c r="O32" s="12" t="s">
        <v>631</v>
      </c>
      <c r="P32" s="29"/>
      <c r="Q32" s="29"/>
      <c r="R32" s="29"/>
      <c r="T32" s="196"/>
      <c r="U32" s="195"/>
      <c r="V32" s="45" t="s">
        <v>643</v>
      </c>
      <c r="W32" s="47">
        <f>SUMIF($B$2:$B$918,"高中職",$K$2:$K$918)</f>
        <v>1</v>
      </c>
    </row>
    <row r="33" spans="1:23">
      <c r="A33" s="29">
        <v>31</v>
      </c>
      <c r="B33" s="12" t="s">
        <v>464</v>
      </c>
      <c r="C33" s="12">
        <v>124682</v>
      </c>
      <c r="D33" s="12" t="s">
        <v>484</v>
      </c>
      <c r="E33" s="12" t="s">
        <v>471</v>
      </c>
      <c r="F33" s="29"/>
      <c r="G33" s="12" t="s">
        <v>876</v>
      </c>
      <c r="H33" s="12" t="s">
        <v>876</v>
      </c>
      <c r="I33" s="12" t="s">
        <v>876</v>
      </c>
      <c r="J33" s="12" t="s">
        <v>876</v>
      </c>
      <c r="K33" s="12" t="s">
        <v>876</v>
      </c>
      <c r="L33" s="12" t="s">
        <v>876</v>
      </c>
      <c r="M33" s="12" t="s">
        <v>631</v>
      </c>
      <c r="N33" s="12" t="s">
        <v>631</v>
      </c>
      <c r="O33" s="12" t="s">
        <v>631</v>
      </c>
      <c r="P33" s="29"/>
      <c r="Q33" s="29"/>
      <c r="R33" s="29"/>
      <c r="T33" s="196"/>
      <c r="U33" s="195"/>
      <c r="V33" s="45" t="s">
        <v>645</v>
      </c>
      <c r="W33" s="47">
        <f>SUMIF($B$2:$B$918,"高中職",$L$2:$L$918)</f>
        <v>8</v>
      </c>
    </row>
    <row r="34" spans="1:23">
      <c r="A34" s="29">
        <v>32</v>
      </c>
      <c r="B34" s="12" t="s">
        <v>482</v>
      </c>
      <c r="C34" s="12">
        <v>124535</v>
      </c>
      <c r="D34" s="12" t="s">
        <v>485</v>
      </c>
      <c r="E34" s="12" t="s">
        <v>67</v>
      </c>
      <c r="F34" s="29"/>
      <c r="G34" s="12" t="s">
        <v>876</v>
      </c>
      <c r="H34" s="12" t="s">
        <v>876</v>
      </c>
      <c r="I34" s="12" t="s">
        <v>876</v>
      </c>
      <c r="J34" s="12" t="s">
        <v>876</v>
      </c>
      <c r="K34" s="12" t="s">
        <v>876</v>
      </c>
      <c r="L34" s="12" t="s">
        <v>876</v>
      </c>
      <c r="M34" s="12" t="s">
        <v>631</v>
      </c>
      <c r="N34" s="12" t="s">
        <v>631</v>
      </c>
      <c r="O34" s="12" t="s">
        <v>631</v>
      </c>
      <c r="P34" s="29"/>
      <c r="Q34" s="29"/>
      <c r="R34" s="29"/>
      <c r="T34" s="196"/>
      <c r="U34" s="195" t="s">
        <v>650</v>
      </c>
      <c r="V34" s="45" t="s">
        <v>653</v>
      </c>
      <c r="W34" s="47">
        <v>0</v>
      </c>
    </row>
    <row r="35" spans="1:23" ht="16.2">
      <c r="A35" s="29">
        <v>33</v>
      </c>
      <c r="B35" s="12" t="s">
        <v>464</v>
      </c>
      <c r="C35" s="12">
        <v>124731</v>
      </c>
      <c r="D35" s="12" t="s">
        <v>486</v>
      </c>
      <c r="E35" s="12" t="s">
        <v>480</v>
      </c>
      <c r="F35" s="29"/>
      <c r="G35" s="12" t="s">
        <v>876</v>
      </c>
      <c r="H35" s="12" t="s">
        <v>876</v>
      </c>
      <c r="I35" s="12" t="s">
        <v>876</v>
      </c>
      <c r="J35" s="21">
        <v>2</v>
      </c>
      <c r="K35" s="21">
        <v>2</v>
      </c>
      <c r="L35" s="12" t="s">
        <v>876</v>
      </c>
      <c r="M35" s="22">
        <v>6</v>
      </c>
      <c r="N35" s="22">
        <v>27</v>
      </c>
      <c r="O35" s="22">
        <v>100</v>
      </c>
      <c r="P35" s="29"/>
      <c r="Q35" s="29"/>
      <c r="R35" s="29"/>
      <c r="T35" s="196"/>
      <c r="U35" s="195"/>
      <c r="V35" s="45" t="s">
        <v>640</v>
      </c>
      <c r="W35" s="47">
        <f>SUMIF($B$2:$B$918,"大學",$J$2:$J$918)</f>
        <v>0</v>
      </c>
    </row>
    <row r="36" spans="1:23">
      <c r="A36" s="29">
        <v>34</v>
      </c>
      <c r="B36" s="12" t="s">
        <v>416</v>
      </c>
      <c r="C36" s="12">
        <v>124647</v>
      </c>
      <c r="D36" s="12" t="s">
        <v>487</v>
      </c>
      <c r="E36" s="12" t="s">
        <v>471</v>
      </c>
      <c r="F36" s="29"/>
      <c r="G36" s="12" t="s">
        <v>876</v>
      </c>
      <c r="H36" s="12" t="s">
        <v>876</v>
      </c>
      <c r="I36" s="12" t="s">
        <v>876</v>
      </c>
      <c r="J36" s="12" t="s">
        <v>876</v>
      </c>
      <c r="K36" s="12" t="s">
        <v>876</v>
      </c>
      <c r="L36" s="12" t="s">
        <v>876</v>
      </c>
      <c r="M36" s="12" t="s">
        <v>631</v>
      </c>
      <c r="N36" s="12" t="s">
        <v>631</v>
      </c>
      <c r="O36" s="12" t="s">
        <v>631</v>
      </c>
      <c r="P36" s="29"/>
      <c r="Q36" s="29"/>
      <c r="R36" s="29"/>
      <c r="T36" s="196"/>
      <c r="U36" s="195"/>
      <c r="V36" s="45" t="s">
        <v>643</v>
      </c>
      <c r="W36" s="47">
        <f>SUMIF($B$2:$B$918,"大學",$K$2:$K$918)</f>
        <v>0</v>
      </c>
    </row>
    <row r="37" spans="1:23">
      <c r="A37" s="29">
        <v>35</v>
      </c>
      <c r="B37" s="12" t="s">
        <v>488</v>
      </c>
      <c r="C37" s="12">
        <v>124311</v>
      </c>
      <c r="D37" s="12" t="s">
        <v>908</v>
      </c>
      <c r="E37" s="12" t="s">
        <v>471</v>
      </c>
      <c r="F37" s="29"/>
      <c r="G37" s="12" t="s">
        <v>876</v>
      </c>
      <c r="H37" s="12" t="s">
        <v>876</v>
      </c>
      <c r="I37" s="12" t="s">
        <v>876</v>
      </c>
      <c r="J37" s="12" t="s">
        <v>876</v>
      </c>
      <c r="K37" s="12" t="s">
        <v>876</v>
      </c>
      <c r="L37" s="12" t="s">
        <v>876</v>
      </c>
      <c r="M37" s="12" t="s">
        <v>631</v>
      </c>
      <c r="N37" s="12" t="s">
        <v>631</v>
      </c>
      <c r="O37" s="12" t="s">
        <v>631</v>
      </c>
      <c r="P37" s="29"/>
      <c r="Q37" s="29"/>
      <c r="R37" s="29"/>
      <c r="T37" s="196"/>
      <c r="U37" s="195"/>
      <c r="V37" s="45" t="s">
        <v>645</v>
      </c>
      <c r="W37" s="47">
        <f>SUMIF($B$2:$B$918,"大學",$L$2:$L$918)</f>
        <v>0</v>
      </c>
    </row>
    <row r="38" spans="1:23">
      <c r="A38" s="29">
        <v>36</v>
      </c>
      <c r="B38" s="12" t="s">
        <v>441</v>
      </c>
      <c r="C38" s="12">
        <v>573501</v>
      </c>
      <c r="D38" s="12" t="s">
        <v>489</v>
      </c>
      <c r="E38" s="12" t="s">
        <v>471</v>
      </c>
      <c r="F38" s="29"/>
      <c r="G38" s="12" t="s">
        <v>876</v>
      </c>
      <c r="H38" s="12" t="s">
        <v>876</v>
      </c>
      <c r="I38" s="12" t="s">
        <v>876</v>
      </c>
      <c r="J38" s="12" t="s">
        <v>876</v>
      </c>
      <c r="K38" s="12" t="s">
        <v>876</v>
      </c>
      <c r="L38" s="12" t="s">
        <v>876</v>
      </c>
      <c r="M38" s="12" t="s">
        <v>631</v>
      </c>
      <c r="N38" s="12" t="s">
        <v>631</v>
      </c>
      <c r="O38" s="12" t="s">
        <v>631</v>
      </c>
      <c r="P38" s="29"/>
      <c r="Q38" s="29"/>
      <c r="R38" s="29"/>
      <c r="T38" s="196"/>
      <c r="U38" s="195" t="s">
        <v>654</v>
      </c>
      <c r="V38" s="45" t="s">
        <v>653</v>
      </c>
      <c r="W38" s="47">
        <f>W22+W26+W30+W34</f>
        <v>69</v>
      </c>
    </row>
    <row r="39" spans="1:23" ht="16.2">
      <c r="A39" s="29">
        <v>37</v>
      </c>
      <c r="B39" s="12" t="s">
        <v>464</v>
      </c>
      <c r="C39" s="12">
        <v>593601</v>
      </c>
      <c r="D39" s="12" t="s">
        <v>490</v>
      </c>
      <c r="E39" s="12" t="s">
        <v>67</v>
      </c>
      <c r="F39" s="29"/>
      <c r="G39" s="12" t="s">
        <v>876</v>
      </c>
      <c r="H39" s="12" t="s">
        <v>876</v>
      </c>
      <c r="I39" s="12" t="s">
        <v>876</v>
      </c>
      <c r="J39" s="21">
        <v>8</v>
      </c>
      <c r="K39" s="21">
        <v>4</v>
      </c>
      <c r="L39" s="21">
        <v>147</v>
      </c>
      <c r="M39" s="22">
        <v>11</v>
      </c>
      <c r="N39" s="22">
        <v>18</v>
      </c>
      <c r="O39" s="22">
        <v>218</v>
      </c>
      <c r="P39" s="29"/>
      <c r="Q39" s="29"/>
      <c r="R39" s="29"/>
      <c r="T39" s="196"/>
      <c r="U39" s="195"/>
      <c r="V39" s="45" t="s">
        <v>640</v>
      </c>
      <c r="W39" s="47">
        <f>W23+W27+W31+W35</f>
        <v>186</v>
      </c>
    </row>
    <row r="40" spans="1:23">
      <c r="A40" s="29">
        <v>38</v>
      </c>
      <c r="B40" s="12" t="s">
        <v>416</v>
      </c>
      <c r="C40" s="12">
        <v>593609</v>
      </c>
      <c r="D40" s="12" t="s">
        <v>491</v>
      </c>
      <c r="E40" s="12" t="s">
        <v>471</v>
      </c>
      <c r="F40" s="29"/>
      <c r="G40" s="12" t="s">
        <v>876</v>
      </c>
      <c r="H40" s="12" t="s">
        <v>876</v>
      </c>
      <c r="I40" s="12" t="s">
        <v>876</v>
      </c>
      <c r="J40" s="12" t="s">
        <v>876</v>
      </c>
      <c r="K40" s="12" t="s">
        <v>876</v>
      </c>
      <c r="L40" s="12" t="s">
        <v>876</v>
      </c>
      <c r="M40" s="12" t="s">
        <v>631</v>
      </c>
      <c r="N40" s="12" t="s">
        <v>631</v>
      </c>
      <c r="O40" s="12" t="s">
        <v>631</v>
      </c>
      <c r="P40" s="29"/>
      <c r="Q40" s="29"/>
      <c r="R40" s="29"/>
      <c r="T40" s="196"/>
      <c r="U40" s="195"/>
      <c r="V40" s="45" t="s">
        <v>643</v>
      </c>
      <c r="W40" s="47">
        <f>W24+W28+W32+W36</f>
        <v>150</v>
      </c>
    </row>
    <row r="41" spans="1:23">
      <c r="A41" s="29">
        <v>39</v>
      </c>
      <c r="B41" s="12" t="s">
        <v>464</v>
      </c>
      <c r="C41" s="12">
        <v>124699</v>
      </c>
      <c r="D41" s="12" t="s">
        <v>492</v>
      </c>
      <c r="E41" s="12" t="s">
        <v>493</v>
      </c>
      <c r="F41" s="29"/>
      <c r="G41" s="12" t="s">
        <v>876</v>
      </c>
      <c r="H41" s="12" t="s">
        <v>876</v>
      </c>
      <c r="I41" s="12" t="s">
        <v>876</v>
      </c>
      <c r="J41" s="12" t="s">
        <v>876</v>
      </c>
      <c r="K41" s="12" t="s">
        <v>876</v>
      </c>
      <c r="L41" s="12" t="s">
        <v>876</v>
      </c>
      <c r="M41" s="12" t="s">
        <v>631</v>
      </c>
      <c r="N41" s="12" t="s">
        <v>631</v>
      </c>
      <c r="O41" s="12" t="s">
        <v>631</v>
      </c>
      <c r="P41" s="29"/>
      <c r="Q41" s="29"/>
      <c r="R41" s="29"/>
      <c r="T41" s="196"/>
      <c r="U41" s="195"/>
      <c r="V41" s="45" t="s">
        <v>645</v>
      </c>
      <c r="W41" s="47">
        <f>W25+W29+W33+W37</f>
        <v>1622</v>
      </c>
    </row>
    <row r="42" spans="1:23">
      <c r="A42" s="29">
        <v>40</v>
      </c>
      <c r="B42" s="12" t="s">
        <v>246</v>
      </c>
      <c r="C42" s="12">
        <v>124679</v>
      </c>
      <c r="D42" s="12" t="s">
        <v>495</v>
      </c>
      <c r="E42" s="12" t="s">
        <v>67</v>
      </c>
      <c r="F42" s="29"/>
      <c r="G42" s="12" t="s">
        <v>876</v>
      </c>
      <c r="H42" s="12" t="s">
        <v>876</v>
      </c>
      <c r="I42" s="12" t="s">
        <v>876</v>
      </c>
      <c r="J42" s="12" t="s">
        <v>876</v>
      </c>
      <c r="K42" s="12" t="s">
        <v>876</v>
      </c>
      <c r="L42" s="12" t="s">
        <v>876</v>
      </c>
      <c r="M42" s="12" t="s">
        <v>631</v>
      </c>
      <c r="N42" s="12" t="s">
        <v>631</v>
      </c>
      <c r="O42" s="12" t="s">
        <v>631</v>
      </c>
      <c r="P42" s="29"/>
      <c r="Q42" s="29"/>
      <c r="R42" s="29"/>
      <c r="T42" s="196" t="s">
        <v>652</v>
      </c>
      <c r="U42" s="195" t="s">
        <v>647</v>
      </c>
      <c r="V42" s="45" t="s">
        <v>653</v>
      </c>
      <c r="W42" s="47">
        <f>SUMPRODUCT(--EXACT($B$2:$B$923,U2))</f>
        <v>64</v>
      </c>
    </row>
    <row r="43" spans="1:23">
      <c r="A43" s="29">
        <v>41</v>
      </c>
      <c r="B43" s="12" t="s">
        <v>464</v>
      </c>
      <c r="C43" s="12">
        <v>124736</v>
      </c>
      <c r="D43" s="12" t="s">
        <v>496</v>
      </c>
      <c r="E43" s="12" t="s">
        <v>471</v>
      </c>
      <c r="F43" s="29"/>
      <c r="G43" s="12" t="s">
        <v>876</v>
      </c>
      <c r="H43" s="12" t="s">
        <v>876</v>
      </c>
      <c r="I43" s="12" t="s">
        <v>876</v>
      </c>
      <c r="J43" s="12" t="s">
        <v>876</v>
      </c>
      <c r="K43" s="12" t="s">
        <v>876</v>
      </c>
      <c r="L43" s="12" t="s">
        <v>876</v>
      </c>
      <c r="M43" s="12" t="s">
        <v>631</v>
      </c>
      <c r="N43" s="12" t="s">
        <v>631</v>
      </c>
      <c r="O43" s="12" t="s">
        <v>631</v>
      </c>
      <c r="P43" s="29"/>
      <c r="Q43" s="29"/>
      <c r="R43" s="29"/>
      <c r="T43" s="196"/>
      <c r="U43" s="195"/>
      <c r="V43" s="45" t="s">
        <v>640</v>
      </c>
      <c r="W43" s="49">
        <f>SUMIF($B$2:$B$918,"國小",$M$2:$M$918)</f>
        <v>272</v>
      </c>
    </row>
    <row r="44" spans="1:23" ht="16.2">
      <c r="A44" s="29">
        <v>42</v>
      </c>
      <c r="B44" s="12" t="s">
        <v>464</v>
      </c>
      <c r="C44" s="12">
        <v>563603</v>
      </c>
      <c r="D44" s="12" t="s">
        <v>499</v>
      </c>
      <c r="E44" s="12" t="s">
        <v>480</v>
      </c>
      <c r="F44" s="29"/>
      <c r="G44" s="12" t="s">
        <v>876</v>
      </c>
      <c r="H44" s="12" t="s">
        <v>876</v>
      </c>
      <c r="I44" s="12" t="s">
        <v>876</v>
      </c>
      <c r="J44" s="21">
        <v>1</v>
      </c>
      <c r="K44" s="21">
        <v>1</v>
      </c>
      <c r="L44" s="21">
        <v>1</v>
      </c>
      <c r="M44" s="22">
        <v>1</v>
      </c>
      <c r="N44" s="22">
        <v>1</v>
      </c>
      <c r="O44" s="22">
        <v>29</v>
      </c>
      <c r="P44" s="29"/>
      <c r="Q44" s="29"/>
      <c r="R44" s="29"/>
      <c r="T44" s="196"/>
      <c r="U44" s="195"/>
      <c r="V44" s="45" t="s">
        <v>643</v>
      </c>
      <c r="W44" s="47">
        <f>SUMIF($B$2:$B$918,"國小",$N$2:$N$918)</f>
        <v>424</v>
      </c>
    </row>
    <row r="45" spans="1:23" ht="16.2">
      <c r="A45" s="29">
        <v>43</v>
      </c>
      <c r="B45" s="12" t="s">
        <v>464</v>
      </c>
      <c r="C45" s="12">
        <v>124671</v>
      </c>
      <c r="D45" s="12" t="s">
        <v>500</v>
      </c>
      <c r="E45" s="12" t="s">
        <v>67</v>
      </c>
      <c r="F45" s="29"/>
      <c r="G45" s="12" t="s">
        <v>876</v>
      </c>
      <c r="H45" s="12" t="s">
        <v>876</v>
      </c>
      <c r="I45" s="12" t="s">
        <v>876</v>
      </c>
      <c r="J45" s="21">
        <v>1</v>
      </c>
      <c r="K45" s="21">
        <v>1</v>
      </c>
      <c r="L45" s="12" t="s">
        <v>876</v>
      </c>
      <c r="M45" s="22">
        <v>1</v>
      </c>
      <c r="N45" s="22">
        <v>1</v>
      </c>
      <c r="O45" s="22">
        <v>8</v>
      </c>
      <c r="P45" s="29"/>
      <c r="Q45" s="29"/>
      <c r="R45" s="29"/>
      <c r="T45" s="196"/>
      <c r="U45" s="195"/>
      <c r="V45" s="45" t="s">
        <v>645</v>
      </c>
      <c r="W45" s="47">
        <f>SUMIF($B$2:$B$918,"國小",$O$2:$O$918)</f>
        <v>3055</v>
      </c>
    </row>
    <row r="46" spans="1:23">
      <c r="A46" s="29">
        <v>44</v>
      </c>
      <c r="B46" s="12" t="s">
        <v>1459</v>
      </c>
      <c r="C46" s="12">
        <v>124322</v>
      </c>
      <c r="D46" s="12" t="s">
        <v>501</v>
      </c>
      <c r="E46" s="12" t="s">
        <v>493</v>
      </c>
      <c r="F46" s="29"/>
      <c r="G46" s="12" t="s">
        <v>876</v>
      </c>
      <c r="H46" s="12" t="s">
        <v>876</v>
      </c>
      <c r="I46" s="12" t="s">
        <v>876</v>
      </c>
      <c r="J46" s="12" t="s">
        <v>876</v>
      </c>
      <c r="K46" s="12" t="s">
        <v>876</v>
      </c>
      <c r="L46" s="12" t="s">
        <v>876</v>
      </c>
      <c r="M46" s="12" t="s">
        <v>631</v>
      </c>
      <c r="N46" s="12" t="s">
        <v>631</v>
      </c>
      <c r="O46" s="12" t="s">
        <v>631</v>
      </c>
      <c r="P46" s="29"/>
      <c r="Q46" s="29"/>
      <c r="R46" s="29"/>
      <c r="T46" s="196"/>
      <c r="U46" s="197" t="s">
        <v>648</v>
      </c>
      <c r="V46" s="45" t="s">
        <v>653</v>
      </c>
      <c r="W46" s="47">
        <f>SUMPRODUCT(--EXACT($B$2:$B$923,U46))</f>
        <v>19</v>
      </c>
    </row>
    <row r="47" spans="1:23">
      <c r="A47" s="29">
        <v>45</v>
      </c>
      <c r="B47" s="12" t="s">
        <v>416</v>
      </c>
      <c r="C47" s="12">
        <v>521401</v>
      </c>
      <c r="D47" s="12" t="s">
        <v>909</v>
      </c>
      <c r="E47" s="12" t="s">
        <v>67</v>
      </c>
      <c r="F47" s="29"/>
      <c r="G47" s="12" t="s">
        <v>876</v>
      </c>
      <c r="H47" s="12" t="s">
        <v>876</v>
      </c>
      <c r="I47" s="12" t="s">
        <v>876</v>
      </c>
      <c r="J47" s="12" t="s">
        <v>876</v>
      </c>
      <c r="K47" s="12" t="s">
        <v>876</v>
      </c>
      <c r="L47" s="12" t="s">
        <v>876</v>
      </c>
      <c r="M47" s="12" t="s">
        <v>631</v>
      </c>
      <c r="N47" s="12" t="s">
        <v>631</v>
      </c>
      <c r="O47" s="12" t="s">
        <v>631</v>
      </c>
      <c r="P47" s="29"/>
      <c r="Q47" s="29"/>
      <c r="R47" s="29"/>
      <c r="T47" s="196"/>
      <c r="U47" s="197"/>
      <c r="V47" s="45" t="s">
        <v>640</v>
      </c>
      <c r="W47" s="49">
        <f>SUMIF($B$2:$B$918,"國中",$M$2:$M$918)</f>
        <v>140</v>
      </c>
    </row>
    <row r="48" spans="1:23">
      <c r="A48" s="29">
        <v>46</v>
      </c>
      <c r="B48" s="12" t="s">
        <v>416</v>
      </c>
      <c r="C48" s="12">
        <v>523606</v>
      </c>
      <c r="D48" s="12" t="s">
        <v>502</v>
      </c>
      <c r="E48" s="12" t="s">
        <v>471</v>
      </c>
      <c r="F48" s="29"/>
      <c r="G48" s="12" t="s">
        <v>876</v>
      </c>
      <c r="H48" s="12" t="s">
        <v>876</v>
      </c>
      <c r="I48" s="12" t="s">
        <v>876</v>
      </c>
      <c r="J48" s="12" t="s">
        <v>876</v>
      </c>
      <c r="K48" s="12" t="s">
        <v>876</v>
      </c>
      <c r="L48" s="12" t="s">
        <v>876</v>
      </c>
      <c r="M48" s="12" t="s">
        <v>631</v>
      </c>
      <c r="N48" s="12" t="s">
        <v>631</v>
      </c>
      <c r="O48" s="12" t="s">
        <v>631</v>
      </c>
      <c r="P48" s="29"/>
      <c r="Q48" s="29"/>
      <c r="R48" s="29"/>
      <c r="T48" s="196"/>
      <c r="U48" s="197"/>
      <c r="V48" s="45" t="s">
        <v>643</v>
      </c>
      <c r="W48" s="47">
        <f>SUMIF($B$2:$B$918,"國中",$N$2:$N$918)</f>
        <v>49</v>
      </c>
    </row>
    <row r="49" spans="1:23">
      <c r="A49" s="29">
        <v>47</v>
      </c>
      <c r="B49" s="12" t="s">
        <v>482</v>
      </c>
      <c r="C49" s="12">
        <v>124528</v>
      </c>
      <c r="D49" s="12" t="s">
        <v>503</v>
      </c>
      <c r="E49" s="12" t="s">
        <v>471</v>
      </c>
      <c r="F49" s="29"/>
      <c r="G49" s="12" t="s">
        <v>876</v>
      </c>
      <c r="H49" s="12" t="s">
        <v>876</v>
      </c>
      <c r="I49" s="12" t="s">
        <v>876</v>
      </c>
      <c r="J49" s="12" t="s">
        <v>876</v>
      </c>
      <c r="K49" s="12" t="s">
        <v>876</v>
      </c>
      <c r="L49" s="12" t="s">
        <v>876</v>
      </c>
      <c r="M49" s="12" t="s">
        <v>631</v>
      </c>
      <c r="N49" s="12" t="s">
        <v>631</v>
      </c>
      <c r="O49" s="12" t="s">
        <v>631</v>
      </c>
      <c r="P49" s="29"/>
      <c r="Q49" s="29"/>
      <c r="R49" s="29"/>
      <c r="T49" s="196"/>
      <c r="U49" s="197"/>
      <c r="V49" s="45" t="s">
        <v>645</v>
      </c>
      <c r="W49" s="47">
        <f>SUMIF($B$2:$B$918,"國中",$O$2:$O$918)</f>
        <v>2966</v>
      </c>
    </row>
    <row r="50" spans="1:23" ht="16.2">
      <c r="A50" s="29">
        <v>48</v>
      </c>
      <c r="B50" s="12" t="s">
        <v>464</v>
      </c>
      <c r="C50" s="12">
        <v>603601</v>
      </c>
      <c r="D50" s="12" t="s">
        <v>504</v>
      </c>
      <c r="E50" s="12" t="s">
        <v>477</v>
      </c>
      <c r="F50" s="29"/>
      <c r="G50" s="12" t="s">
        <v>876</v>
      </c>
      <c r="H50" s="12" t="s">
        <v>876</v>
      </c>
      <c r="I50" s="12" t="s">
        <v>876</v>
      </c>
      <c r="J50" s="12" t="s">
        <v>876</v>
      </c>
      <c r="K50" s="12" t="s">
        <v>876</v>
      </c>
      <c r="L50" s="12" t="s">
        <v>876</v>
      </c>
      <c r="M50" s="22">
        <v>3</v>
      </c>
      <c r="N50" s="22">
        <v>4</v>
      </c>
      <c r="O50" s="12" t="s">
        <v>631</v>
      </c>
      <c r="P50" s="29"/>
      <c r="Q50" s="29"/>
      <c r="R50" s="29"/>
      <c r="T50" s="196"/>
      <c r="U50" s="195" t="s">
        <v>649</v>
      </c>
      <c r="V50" s="45" t="s">
        <v>653</v>
      </c>
      <c r="W50" s="47">
        <f>SUMPRODUCT(--EXACT($B$2:$B$923,U50))</f>
        <v>3</v>
      </c>
    </row>
    <row r="51" spans="1:23" ht="16.2">
      <c r="A51" s="29">
        <v>49</v>
      </c>
      <c r="B51" s="12" t="s">
        <v>416</v>
      </c>
      <c r="C51" s="12">
        <v>124748</v>
      </c>
      <c r="D51" s="12" t="s">
        <v>505</v>
      </c>
      <c r="E51" s="12" t="s">
        <v>477</v>
      </c>
      <c r="F51" s="29"/>
      <c r="G51" s="12" t="s">
        <v>876</v>
      </c>
      <c r="H51" s="12" t="s">
        <v>876</v>
      </c>
      <c r="I51" s="12" t="s">
        <v>876</v>
      </c>
      <c r="J51" s="21">
        <v>1</v>
      </c>
      <c r="K51" s="21">
        <v>1</v>
      </c>
      <c r="L51" s="12" t="s">
        <v>876</v>
      </c>
      <c r="M51" s="22">
        <v>3</v>
      </c>
      <c r="N51" s="22">
        <v>3</v>
      </c>
      <c r="O51" s="12" t="s">
        <v>631</v>
      </c>
      <c r="P51" s="29"/>
      <c r="Q51" s="29"/>
      <c r="R51" s="29"/>
      <c r="T51" s="196"/>
      <c r="U51" s="195"/>
      <c r="V51" s="45" t="s">
        <v>640</v>
      </c>
      <c r="W51" s="49">
        <f>SUMIF($B$2:$B$918,"高中職",$M$2:$M$918)</f>
        <v>1</v>
      </c>
    </row>
    <row r="52" spans="1:23">
      <c r="A52" s="29">
        <v>50</v>
      </c>
      <c r="B52" s="12" t="s">
        <v>473</v>
      </c>
      <c r="C52" s="12">
        <v>124611</v>
      </c>
      <c r="D52" s="12" t="s">
        <v>506</v>
      </c>
      <c r="E52" s="12" t="s">
        <v>67</v>
      </c>
      <c r="F52" s="29"/>
      <c r="G52" s="12" t="s">
        <v>876</v>
      </c>
      <c r="H52" s="12" t="s">
        <v>876</v>
      </c>
      <c r="I52" s="12" t="s">
        <v>876</v>
      </c>
      <c r="J52" s="12" t="s">
        <v>876</v>
      </c>
      <c r="K52" s="12" t="s">
        <v>876</v>
      </c>
      <c r="L52" s="12" t="s">
        <v>876</v>
      </c>
      <c r="M52" s="12" t="s">
        <v>631</v>
      </c>
      <c r="N52" s="12" t="s">
        <v>631</v>
      </c>
      <c r="O52" s="12" t="s">
        <v>631</v>
      </c>
      <c r="P52" s="29"/>
      <c r="Q52" s="29"/>
      <c r="R52" s="29"/>
      <c r="T52" s="196"/>
      <c r="U52" s="195"/>
      <c r="V52" s="45" t="s">
        <v>643</v>
      </c>
      <c r="W52" s="47">
        <f>SUMIF($B$2:$B$918,"高中職",$N$2:$N$918)</f>
        <v>1</v>
      </c>
    </row>
    <row r="53" spans="1:23">
      <c r="A53" s="29">
        <v>51</v>
      </c>
      <c r="B53" s="12" t="s">
        <v>488</v>
      </c>
      <c r="C53" s="12">
        <v>124550</v>
      </c>
      <c r="D53" s="12" t="s">
        <v>507</v>
      </c>
      <c r="E53" s="12" t="s">
        <v>67</v>
      </c>
      <c r="F53" s="29"/>
      <c r="G53" s="12" t="s">
        <v>876</v>
      </c>
      <c r="H53" s="12" t="s">
        <v>876</v>
      </c>
      <c r="I53" s="12" t="s">
        <v>876</v>
      </c>
      <c r="J53" s="12" t="s">
        <v>876</v>
      </c>
      <c r="K53" s="12" t="s">
        <v>876</v>
      </c>
      <c r="L53" s="12" t="s">
        <v>876</v>
      </c>
      <c r="M53" s="12" t="s">
        <v>631</v>
      </c>
      <c r="N53" s="12" t="s">
        <v>631</v>
      </c>
      <c r="O53" s="12" t="s">
        <v>631</v>
      </c>
      <c r="P53" s="29"/>
      <c r="Q53" s="29"/>
      <c r="R53" s="29"/>
      <c r="T53" s="196"/>
      <c r="U53" s="195"/>
      <c r="V53" s="45" t="s">
        <v>645</v>
      </c>
      <c r="W53" s="47">
        <f>SUMIF($B$2:$B$918,"高中職",$O$2:$O$918)</f>
        <v>8</v>
      </c>
    </row>
    <row r="54" spans="1:23">
      <c r="A54" s="29">
        <v>52</v>
      </c>
      <c r="B54" s="12" t="s">
        <v>246</v>
      </c>
      <c r="C54" s="12">
        <v>124653</v>
      </c>
      <c r="D54" s="12" t="s">
        <v>510</v>
      </c>
      <c r="E54" s="12" t="s">
        <v>67</v>
      </c>
      <c r="F54" s="29"/>
      <c r="G54" s="12" t="s">
        <v>876</v>
      </c>
      <c r="H54" s="12" t="s">
        <v>876</v>
      </c>
      <c r="I54" s="12" t="s">
        <v>876</v>
      </c>
      <c r="J54" s="12" t="s">
        <v>876</v>
      </c>
      <c r="K54" s="12" t="s">
        <v>876</v>
      </c>
      <c r="L54" s="12" t="s">
        <v>876</v>
      </c>
      <c r="M54" s="12" t="s">
        <v>631</v>
      </c>
      <c r="N54" s="12" t="s">
        <v>631</v>
      </c>
      <c r="O54" s="12" t="s">
        <v>631</v>
      </c>
      <c r="P54" s="29"/>
      <c r="Q54" s="29"/>
      <c r="R54" s="29"/>
      <c r="T54" s="196"/>
      <c r="U54" s="195" t="s">
        <v>650</v>
      </c>
      <c r="V54" s="45" t="s">
        <v>653</v>
      </c>
      <c r="W54" s="47">
        <f>SUMPRODUCT(--EXACT($B$2:$B$923,U54))</f>
        <v>2</v>
      </c>
    </row>
    <row r="55" spans="1:23">
      <c r="A55" s="29">
        <v>53</v>
      </c>
      <c r="B55" s="12" t="s">
        <v>464</v>
      </c>
      <c r="C55" s="12">
        <v>124659</v>
      </c>
      <c r="D55" s="12" t="s">
        <v>511</v>
      </c>
      <c r="E55" s="12" t="s">
        <v>67</v>
      </c>
      <c r="F55" s="29"/>
      <c r="G55" s="12" t="s">
        <v>876</v>
      </c>
      <c r="H55" s="12" t="s">
        <v>876</v>
      </c>
      <c r="I55" s="12" t="s">
        <v>876</v>
      </c>
      <c r="J55" s="12" t="s">
        <v>876</v>
      </c>
      <c r="K55" s="12" t="s">
        <v>876</v>
      </c>
      <c r="L55" s="12" t="s">
        <v>876</v>
      </c>
      <c r="M55" s="12" t="s">
        <v>631</v>
      </c>
      <c r="N55" s="12" t="s">
        <v>631</v>
      </c>
      <c r="O55" s="12" t="s">
        <v>631</v>
      </c>
      <c r="P55" s="29"/>
      <c r="Q55" s="29"/>
      <c r="R55" s="29"/>
      <c r="T55" s="196"/>
      <c r="U55" s="195"/>
      <c r="V55" s="45" t="s">
        <v>640</v>
      </c>
      <c r="W55" s="49">
        <f>SUMIF($B$2:$B$918,"大學",$M$2:$M$918)</f>
        <v>1</v>
      </c>
    </row>
    <row r="56" spans="1:23">
      <c r="A56" s="29">
        <v>54</v>
      </c>
      <c r="B56" s="12" t="s">
        <v>464</v>
      </c>
      <c r="C56" s="12">
        <v>593610</v>
      </c>
      <c r="D56" s="12" t="s">
        <v>512</v>
      </c>
      <c r="E56" s="12" t="s">
        <v>493</v>
      </c>
      <c r="F56" s="29"/>
      <c r="G56" s="12" t="s">
        <v>876</v>
      </c>
      <c r="H56" s="12" t="s">
        <v>876</v>
      </c>
      <c r="I56" s="12" t="s">
        <v>876</v>
      </c>
      <c r="J56" s="12" t="s">
        <v>876</v>
      </c>
      <c r="K56" s="12" t="s">
        <v>876</v>
      </c>
      <c r="L56" s="12" t="s">
        <v>876</v>
      </c>
      <c r="M56" s="12" t="s">
        <v>631</v>
      </c>
      <c r="N56" s="12" t="s">
        <v>631</v>
      </c>
      <c r="O56" s="12" t="s">
        <v>631</v>
      </c>
      <c r="P56" s="29"/>
      <c r="Q56" s="29"/>
      <c r="R56" s="29"/>
      <c r="T56" s="196"/>
      <c r="U56" s="195"/>
      <c r="V56" s="45" t="s">
        <v>643</v>
      </c>
      <c r="W56" s="47">
        <f>SUMIF($B$2:$B$918,"大學",$N$2:$N$918)</f>
        <v>1</v>
      </c>
    </row>
    <row r="57" spans="1:23" ht="16.2">
      <c r="A57" s="29">
        <v>55</v>
      </c>
      <c r="B57" s="12" t="s">
        <v>1459</v>
      </c>
      <c r="C57" s="12">
        <v>553401</v>
      </c>
      <c r="D57" s="12" t="s">
        <v>513</v>
      </c>
      <c r="E57" s="12" t="s">
        <v>67</v>
      </c>
      <c r="F57" s="29"/>
      <c r="G57" s="12" t="s">
        <v>876</v>
      </c>
      <c r="H57" s="12" t="s">
        <v>876</v>
      </c>
      <c r="I57" s="12" t="s">
        <v>876</v>
      </c>
      <c r="J57" s="21">
        <v>1</v>
      </c>
      <c r="K57" s="21">
        <v>1</v>
      </c>
      <c r="L57" s="21">
        <v>8</v>
      </c>
      <c r="M57" s="22">
        <v>1</v>
      </c>
      <c r="N57" s="22">
        <v>1</v>
      </c>
      <c r="O57" s="22">
        <v>8</v>
      </c>
      <c r="P57" s="29"/>
      <c r="Q57" s="29"/>
      <c r="R57" s="29"/>
      <c r="T57" s="196"/>
      <c r="U57" s="195"/>
      <c r="V57" s="45" t="s">
        <v>645</v>
      </c>
      <c r="W57" s="47">
        <f>SUMIF($B$2:$B$918,"大學",$O$2:$O$918)</f>
        <v>0</v>
      </c>
    </row>
    <row r="58" spans="1:23">
      <c r="A58" s="29">
        <v>56</v>
      </c>
      <c r="B58" s="12" t="s">
        <v>246</v>
      </c>
      <c r="C58" s="12">
        <v>124749</v>
      </c>
      <c r="D58" s="12" t="s">
        <v>514</v>
      </c>
      <c r="E58" s="12" t="s">
        <v>67</v>
      </c>
      <c r="F58" s="29"/>
      <c r="G58" s="12" t="s">
        <v>876</v>
      </c>
      <c r="H58" s="12" t="s">
        <v>876</v>
      </c>
      <c r="I58" s="12" t="s">
        <v>876</v>
      </c>
      <c r="J58" s="12" t="s">
        <v>876</v>
      </c>
      <c r="K58" s="12" t="s">
        <v>876</v>
      </c>
      <c r="L58" s="12" t="s">
        <v>876</v>
      </c>
      <c r="M58" s="12" t="s">
        <v>631</v>
      </c>
      <c r="N58" s="12" t="s">
        <v>631</v>
      </c>
      <c r="O58" s="12" t="s">
        <v>631</v>
      </c>
      <c r="P58" s="29"/>
      <c r="Q58" s="29"/>
      <c r="R58" s="29"/>
      <c r="T58" s="196"/>
      <c r="U58" s="195" t="s">
        <v>654</v>
      </c>
      <c r="V58" s="45" t="s">
        <v>653</v>
      </c>
      <c r="W58" s="47">
        <f>W42+W46+W50+W54</f>
        <v>88</v>
      </c>
    </row>
    <row r="59" spans="1:23" ht="16.2">
      <c r="A59" s="29">
        <v>57</v>
      </c>
      <c r="B59" s="12" t="s">
        <v>482</v>
      </c>
      <c r="C59" s="12">
        <v>124503</v>
      </c>
      <c r="D59" s="12" t="s">
        <v>515</v>
      </c>
      <c r="E59" s="12" t="s">
        <v>67</v>
      </c>
      <c r="F59" s="29"/>
      <c r="G59" s="12" t="s">
        <v>876</v>
      </c>
      <c r="H59" s="12" t="s">
        <v>876</v>
      </c>
      <c r="I59" s="12" t="s">
        <v>876</v>
      </c>
      <c r="J59" s="21">
        <v>15</v>
      </c>
      <c r="K59" s="12" t="s">
        <v>876</v>
      </c>
      <c r="L59" s="21">
        <v>152</v>
      </c>
      <c r="M59" s="22">
        <v>19</v>
      </c>
      <c r="N59" s="12" t="s">
        <v>631</v>
      </c>
      <c r="O59" s="22">
        <v>465</v>
      </c>
      <c r="P59" s="29"/>
      <c r="Q59" s="29"/>
      <c r="R59" s="29"/>
      <c r="T59" s="196"/>
      <c r="U59" s="195"/>
      <c r="V59" s="45" t="s">
        <v>640</v>
      </c>
      <c r="W59" s="47">
        <f>W43+W47+W51+W55</f>
        <v>414</v>
      </c>
    </row>
    <row r="60" spans="1:23" ht="16.2">
      <c r="A60" s="29">
        <v>58</v>
      </c>
      <c r="B60" s="12" t="s">
        <v>464</v>
      </c>
      <c r="C60" s="12">
        <v>124760</v>
      </c>
      <c r="D60" s="12" t="s">
        <v>516</v>
      </c>
      <c r="E60" s="12" t="s">
        <v>477</v>
      </c>
      <c r="F60" s="29"/>
      <c r="G60" s="12" t="s">
        <v>876</v>
      </c>
      <c r="H60" s="12" t="s">
        <v>876</v>
      </c>
      <c r="I60" s="12" t="s">
        <v>876</v>
      </c>
      <c r="J60" s="12" t="s">
        <v>876</v>
      </c>
      <c r="K60" s="12" t="s">
        <v>876</v>
      </c>
      <c r="L60" s="12" t="s">
        <v>876</v>
      </c>
      <c r="M60" s="22">
        <v>1</v>
      </c>
      <c r="N60" s="22">
        <v>1</v>
      </c>
      <c r="O60" s="12" t="s">
        <v>631</v>
      </c>
      <c r="P60" s="29"/>
      <c r="Q60" s="29"/>
      <c r="R60" s="29"/>
      <c r="T60" s="196"/>
      <c r="U60" s="195"/>
      <c r="V60" s="45" t="s">
        <v>643</v>
      </c>
      <c r="W60" s="47">
        <f>W44+W48+W52+W56</f>
        <v>475</v>
      </c>
    </row>
    <row r="61" spans="1:23">
      <c r="A61" s="29">
        <v>59</v>
      </c>
      <c r="B61" s="12" t="s">
        <v>517</v>
      </c>
      <c r="C61" s="12">
        <v>124546</v>
      </c>
      <c r="D61" s="12" t="s">
        <v>518</v>
      </c>
      <c r="E61" s="12" t="s">
        <v>67</v>
      </c>
      <c r="F61" s="29"/>
      <c r="G61" s="12" t="s">
        <v>876</v>
      </c>
      <c r="H61" s="12" t="s">
        <v>876</v>
      </c>
      <c r="I61" s="12" t="s">
        <v>876</v>
      </c>
      <c r="J61" s="12" t="s">
        <v>876</v>
      </c>
      <c r="K61" s="12" t="s">
        <v>876</v>
      </c>
      <c r="L61" s="12" t="s">
        <v>876</v>
      </c>
      <c r="M61" s="12" t="s">
        <v>631</v>
      </c>
      <c r="N61" s="12" t="s">
        <v>631</v>
      </c>
      <c r="O61" s="12" t="s">
        <v>631</v>
      </c>
      <c r="P61" s="29"/>
      <c r="Q61" s="29"/>
      <c r="R61" s="29"/>
      <c r="T61" s="196"/>
      <c r="U61" s="195"/>
      <c r="V61" s="45" t="s">
        <v>645</v>
      </c>
      <c r="W61" s="47">
        <f>W45+W49+W53+W57</f>
        <v>6029</v>
      </c>
    </row>
    <row r="62" spans="1:23" ht="16.2">
      <c r="A62" s="29">
        <v>60</v>
      </c>
      <c r="B62" s="12" t="s">
        <v>246</v>
      </c>
      <c r="C62" s="12">
        <v>613602</v>
      </c>
      <c r="D62" s="12" t="s">
        <v>462</v>
      </c>
      <c r="E62" s="12" t="s">
        <v>463</v>
      </c>
      <c r="F62" s="29"/>
      <c r="G62" s="12" t="s">
        <v>876</v>
      </c>
      <c r="H62" s="12" t="s">
        <v>876</v>
      </c>
      <c r="I62" s="12" t="s">
        <v>876</v>
      </c>
      <c r="J62" s="12" t="s">
        <v>876</v>
      </c>
      <c r="K62" s="12" t="s">
        <v>876</v>
      </c>
      <c r="L62" s="12" t="s">
        <v>876</v>
      </c>
      <c r="M62" s="22">
        <v>13</v>
      </c>
      <c r="N62" s="22">
        <v>14</v>
      </c>
      <c r="O62" s="22">
        <v>248</v>
      </c>
      <c r="P62" s="29"/>
      <c r="Q62" s="29"/>
      <c r="R62" s="29"/>
    </row>
    <row r="63" spans="1:23" ht="16.2">
      <c r="A63" s="29">
        <v>61</v>
      </c>
      <c r="B63" s="12" t="s">
        <v>416</v>
      </c>
      <c r="C63" s="12">
        <v>124758</v>
      </c>
      <c r="D63" s="12" t="s">
        <v>519</v>
      </c>
      <c r="E63" s="12" t="s">
        <v>136</v>
      </c>
      <c r="F63" s="29"/>
      <c r="G63" s="12" t="s">
        <v>876</v>
      </c>
      <c r="H63" s="12" t="s">
        <v>876</v>
      </c>
      <c r="I63" s="12" t="s">
        <v>876</v>
      </c>
      <c r="J63" s="21">
        <v>1</v>
      </c>
      <c r="K63" s="21">
        <v>1</v>
      </c>
      <c r="L63" s="12" t="s">
        <v>876</v>
      </c>
      <c r="M63" s="22">
        <v>1</v>
      </c>
      <c r="N63" s="22">
        <v>1</v>
      </c>
      <c r="O63" s="12" t="s">
        <v>631</v>
      </c>
      <c r="P63" s="29"/>
      <c r="Q63" s="29"/>
      <c r="R63" s="29"/>
    </row>
    <row r="64" spans="1:23" ht="16.2">
      <c r="A64" s="29">
        <v>62</v>
      </c>
      <c r="B64" s="12" t="s">
        <v>464</v>
      </c>
      <c r="C64" s="12">
        <v>533612</v>
      </c>
      <c r="D64" s="12" t="s">
        <v>520</v>
      </c>
      <c r="E64" s="12" t="s">
        <v>136</v>
      </c>
      <c r="F64" s="29"/>
      <c r="G64" s="12" t="s">
        <v>876</v>
      </c>
      <c r="H64" s="12" t="s">
        <v>876</v>
      </c>
      <c r="I64" s="12" t="s">
        <v>876</v>
      </c>
      <c r="J64" s="21">
        <v>1</v>
      </c>
      <c r="K64" s="12" t="s">
        <v>876</v>
      </c>
      <c r="L64" s="21">
        <v>1</v>
      </c>
      <c r="M64" s="22">
        <v>3</v>
      </c>
      <c r="N64" s="22">
        <v>1</v>
      </c>
      <c r="O64" s="22">
        <v>1</v>
      </c>
      <c r="P64" s="29"/>
      <c r="Q64" s="29"/>
      <c r="R64" s="29"/>
    </row>
    <row r="65" spans="1:18" ht="16.2">
      <c r="A65" s="29">
        <v>63</v>
      </c>
      <c r="B65" s="12" t="s">
        <v>469</v>
      </c>
      <c r="C65" s="12">
        <v>124654</v>
      </c>
      <c r="D65" s="12" t="s">
        <v>521</v>
      </c>
      <c r="E65" s="12" t="s">
        <v>509</v>
      </c>
      <c r="F65" s="29"/>
      <c r="G65" s="12" t="s">
        <v>876</v>
      </c>
      <c r="H65" s="12" t="s">
        <v>876</v>
      </c>
      <c r="I65" s="12" t="s">
        <v>876</v>
      </c>
      <c r="J65" s="21">
        <v>1</v>
      </c>
      <c r="K65" s="21">
        <v>1</v>
      </c>
      <c r="L65" s="21">
        <v>6</v>
      </c>
      <c r="M65" s="22">
        <v>1</v>
      </c>
      <c r="N65" s="22">
        <v>1</v>
      </c>
      <c r="O65" s="22">
        <v>6</v>
      </c>
      <c r="P65" s="29"/>
      <c r="Q65" s="29"/>
      <c r="R65" s="29"/>
    </row>
    <row r="66" spans="1:18" ht="16.2">
      <c r="A66" s="29">
        <v>64</v>
      </c>
      <c r="B66" s="12" t="s">
        <v>246</v>
      </c>
      <c r="C66" s="12">
        <v>124761</v>
      </c>
      <c r="D66" s="12" t="s">
        <v>461</v>
      </c>
      <c r="E66" s="12" t="s">
        <v>136</v>
      </c>
      <c r="F66" s="29"/>
      <c r="G66" s="12" t="s">
        <v>876</v>
      </c>
      <c r="H66" s="12" t="s">
        <v>876</v>
      </c>
      <c r="I66" s="12" t="s">
        <v>876</v>
      </c>
      <c r="J66" s="12" t="s">
        <v>876</v>
      </c>
      <c r="K66" s="12" t="s">
        <v>876</v>
      </c>
      <c r="L66" s="12" t="s">
        <v>876</v>
      </c>
      <c r="M66" s="22">
        <v>1</v>
      </c>
      <c r="N66" s="22">
        <v>1</v>
      </c>
      <c r="O66" s="12" t="s">
        <v>631</v>
      </c>
      <c r="P66" s="29"/>
      <c r="Q66" s="29"/>
      <c r="R66" s="29"/>
    </row>
    <row r="67" spans="1:18" ht="16.2">
      <c r="A67" s="29">
        <v>65</v>
      </c>
      <c r="B67" s="12" t="s">
        <v>246</v>
      </c>
      <c r="C67" s="12">
        <v>613610</v>
      </c>
      <c r="D67" s="12" t="s">
        <v>522</v>
      </c>
      <c r="E67" s="12" t="s">
        <v>498</v>
      </c>
      <c r="F67" s="29"/>
      <c r="G67" s="12" t="s">
        <v>876</v>
      </c>
      <c r="H67" s="12" t="s">
        <v>876</v>
      </c>
      <c r="I67" s="12" t="s">
        <v>876</v>
      </c>
      <c r="J67" s="21">
        <v>1</v>
      </c>
      <c r="K67" s="21">
        <v>2</v>
      </c>
      <c r="L67" s="12" t="s">
        <v>876</v>
      </c>
      <c r="M67" s="22">
        <v>1</v>
      </c>
      <c r="N67" s="22">
        <v>2</v>
      </c>
      <c r="O67" s="12" t="s">
        <v>631</v>
      </c>
      <c r="P67" s="29"/>
      <c r="Q67" s="29"/>
      <c r="R67" s="29"/>
    </row>
    <row r="68" spans="1:18" ht="16.2">
      <c r="A68" s="29">
        <v>66</v>
      </c>
      <c r="B68" s="12" t="s">
        <v>42</v>
      </c>
      <c r="C68" s="12">
        <v>124634</v>
      </c>
      <c r="D68" s="12" t="s">
        <v>475</v>
      </c>
      <c r="E68" s="12" t="s">
        <v>136</v>
      </c>
      <c r="F68" s="29"/>
      <c r="G68" s="12" t="s">
        <v>876</v>
      </c>
      <c r="H68" s="12" t="s">
        <v>876</v>
      </c>
      <c r="I68" s="12" t="s">
        <v>876</v>
      </c>
      <c r="J68" s="12" t="s">
        <v>876</v>
      </c>
      <c r="K68" s="12" t="s">
        <v>876</v>
      </c>
      <c r="L68" s="12" t="s">
        <v>876</v>
      </c>
      <c r="M68" s="22">
        <v>1</v>
      </c>
      <c r="N68" s="22">
        <v>1</v>
      </c>
      <c r="O68" s="12" t="s">
        <v>631</v>
      </c>
      <c r="P68" s="29"/>
      <c r="Q68" s="29"/>
      <c r="R68" s="29"/>
    </row>
    <row r="69" spans="1:18">
      <c r="A69" s="29">
        <v>67</v>
      </c>
      <c r="B69" s="12" t="s">
        <v>42</v>
      </c>
      <c r="C69" s="12">
        <v>124711</v>
      </c>
      <c r="D69" s="12" t="s">
        <v>481</v>
      </c>
      <c r="E69" s="12" t="s">
        <v>136</v>
      </c>
      <c r="F69" s="29"/>
      <c r="G69" s="12" t="s">
        <v>876</v>
      </c>
      <c r="H69" s="12" t="s">
        <v>876</v>
      </c>
      <c r="I69" s="12" t="s">
        <v>876</v>
      </c>
      <c r="J69" s="12" t="s">
        <v>876</v>
      </c>
      <c r="K69" s="12" t="s">
        <v>876</v>
      </c>
      <c r="L69" s="12" t="s">
        <v>876</v>
      </c>
      <c r="M69" s="12" t="s">
        <v>631</v>
      </c>
      <c r="N69" s="12" t="s">
        <v>631</v>
      </c>
      <c r="O69" s="12" t="s">
        <v>631</v>
      </c>
      <c r="P69" s="29"/>
      <c r="Q69" s="29"/>
      <c r="R69" s="29"/>
    </row>
    <row r="70" spans="1:18" ht="16.2">
      <c r="A70" s="29">
        <v>68</v>
      </c>
      <c r="B70" s="12" t="s">
        <v>42</v>
      </c>
      <c r="C70" s="12">
        <v>583601</v>
      </c>
      <c r="D70" s="12" t="s">
        <v>494</v>
      </c>
      <c r="E70" s="12" t="s">
        <v>136</v>
      </c>
      <c r="F70" s="29"/>
      <c r="G70" s="12" t="s">
        <v>876</v>
      </c>
      <c r="H70" s="12" t="s">
        <v>876</v>
      </c>
      <c r="I70" s="12" t="s">
        <v>876</v>
      </c>
      <c r="J70" s="12" t="s">
        <v>876</v>
      </c>
      <c r="K70" s="12" t="s">
        <v>876</v>
      </c>
      <c r="L70" s="12" t="s">
        <v>876</v>
      </c>
      <c r="M70" s="22">
        <v>1</v>
      </c>
      <c r="N70" s="22">
        <v>1</v>
      </c>
      <c r="O70" s="12" t="s">
        <v>631</v>
      </c>
      <c r="P70" s="29"/>
      <c r="Q70" s="29"/>
      <c r="R70" s="29"/>
    </row>
    <row r="71" spans="1:18" ht="16.2">
      <c r="A71" s="29">
        <v>69</v>
      </c>
      <c r="B71" s="12" t="s">
        <v>42</v>
      </c>
      <c r="C71" s="12">
        <v>563604</v>
      </c>
      <c r="D71" s="12" t="s">
        <v>497</v>
      </c>
      <c r="E71" s="12" t="s">
        <v>136</v>
      </c>
      <c r="F71" s="29"/>
      <c r="G71" s="12" t="s">
        <v>876</v>
      </c>
      <c r="H71" s="12" t="s">
        <v>876</v>
      </c>
      <c r="I71" s="12" t="s">
        <v>876</v>
      </c>
      <c r="J71" s="12" t="s">
        <v>876</v>
      </c>
      <c r="K71" s="12" t="s">
        <v>876</v>
      </c>
      <c r="L71" s="12" t="s">
        <v>876</v>
      </c>
      <c r="M71" s="22">
        <v>1</v>
      </c>
      <c r="N71" s="22">
        <v>1</v>
      </c>
      <c r="O71" s="12" t="s">
        <v>631</v>
      </c>
      <c r="P71" s="29"/>
      <c r="Q71" s="29"/>
      <c r="R71" s="29"/>
    </row>
    <row r="72" spans="1:18" ht="16.2">
      <c r="A72" s="29">
        <v>70</v>
      </c>
      <c r="B72" s="12" t="s">
        <v>2</v>
      </c>
      <c r="C72" s="12">
        <v>121318</v>
      </c>
      <c r="D72" s="12" t="s">
        <v>508</v>
      </c>
      <c r="E72" s="12" t="s">
        <v>136</v>
      </c>
      <c r="F72" s="29"/>
      <c r="G72" s="12" t="s">
        <v>876</v>
      </c>
      <c r="H72" s="12" t="s">
        <v>876</v>
      </c>
      <c r="I72" s="12" t="s">
        <v>876</v>
      </c>
      <c r="J72" s="12" t="s">
        <v>876</v>
      </c>
      <c r="K72" s="12" t="s">
        <v>876</v>
      </c>
      <c r="L72" s="12" t="s">
        <v>876</v>
      </c>
      <c r="M72" s="22">
        <v>1</v>
      </c>
      <c r="N72" s="22">
        <v>1</v>
      </c>
      <c r="O72" s="12" t="s">
        <v>631</v>
      </c>
      <c r="P72" s="29"/>
      <c r="Q72" s="29"/>
      <c r="R72" s="29"/>
    </row>
    <row r="73" spans="1:18">
      <c r="A73" s="29">
        <v>71</v>
      </c>
      <c r="B73" s="29" t="s">
        <v>910</v>
      </c>
      <c r="C73" s="12">
        <v>1075</v>
      </c>
      <c r="D73" s="12" t="s">
        <v>902</v>
      </c>
      <c r="E73" s="8" t="s">
        <v>67</v>
      </c>
      <c r="F73" s="29"/>
      <c r="G73" s="12" t="s">
        <v>876</v>
      </c>
      <c r="H73" s="12" t="s">
        <v>876</v>
      </c>
      <c r="I73" s="12" t="s">
        <v>876</v>
      </c>
      <c r="J73" s="12" t="s">
        <v>876</v>
      </c>
      <c r="K73" s="12" t="s">
        <v>876</v>
      </c>
      <c r="L73" s="12" t="s">
        <v>876</v>
      </c>
      <c r="M73" s="12" t="s">
        <v>631</v>
      </c>
      <c r="N73" s="12" t="s">
        <v>631</v>
      </c>
      <c r="O73" s="12" t="s">
        <v>631</v>
      </c>
      <c r="P73" s="29"/>
      <c r="Q73" s="29"/>
      <c r="R73" s="29"/>
    </row>
    <row r="74" spans="1:18" ht="16.2">
      <c r="A74" s="29">
        <v>72</v>
      </c>
      <c r="B74" s="29" t="s">
        <v>911</v>
      </c>
      <c r="C74" s="12">
        <v>124534</v>
      </c>
      <c r="D74" s="12" t="s">
        <v>903</v>
      </c>
      <c r="E74" s="8" t="s">
        <v>185</v>
      </c>
      <c r="F74" s="29"/>
      <c r="G74" s="12" t="s">
        <v>876</v>
      </c>
      <c r="H74" s="12" t="s">
        <v>876</v>
      </c>
      <c r="I74" s="12" t="s">
        <v>876</v>
      </c>
      <c r="J74" s="12" t="s">
        <v>876</v>
      </c>
      <c r="K74" s="12" t="s">
        <v>876</v>
      </c>
      <c r="L74" s="12" t="s">
        <v>876</v>
      </c>
      <c r="M74" s="22">
        <v>1</v>
      </c>
      <c r="N74" s="12" t="s">
        <v>631</v>
      </c>
      <c r="O74" s="12" t="s">
        <v>631</v>
      </c>
      <c r="P74" s="29"/>
      <c r="Q74" s="29"/>
      <c r="R74" s="29"/>
    </row>
    <row r="75" spans="1:18" ht="16.2">
      <c r="A75" s="29">
        <v>73</v>
      </c>
      <c r="B75" s="12" t="s">
        <v>42</v>
      </c>
      <c r="C75" s="12">
        <v>124630</v>
      </c>
      <c r="D75" s="12" t="s">
        <v>904</v>
      </c>
      <c r="E75" s="8" t="s">
        <v>974</v>
      </c>
      <c r="F75" s="29" t="s">
        <v>1410</v>
      </c>
      <c r="G75" s="12" t="s">
        <v>876</v>
      </c>
      <c r="H75" s="12" t="s">
        <v>876</v>
      </c>
      <c r="I75" s="12" t="s">
        <v>876</v>
      </c>
      <c r="J75" s="12" t="s">
        <v>876</v>
      </c>
      <c r="K75" s="12" t="s">
        <v>876</v>
      </c>
      <c r="L75" s="12" t="s">
        <v>876</v>
      </c>
      <c r="M75" s="22">
        <v>14</v>
      </c>
      <c r="N75" s="22">
        <v>14</v>
      </c>
      <c r="O75" s="22">
        <v>272</v>
      </c>
      <c r="P75" s="29"/>
      <c r="Q75" s="29"/>
      <c r="R75" s="29"/>
    </row>
    <row r="76" spans="1:18" ht="16.2">
      <c r="A76" s="29">
        <v>74</v>
      </c>
      <c r="B76" s="12" t="s">
        <v>42</v>
      </c>
      <c r="C76" s="12">
        <v>124724</v>
      </c>
      <c r="D76" s="12" t="s">
        <v>919</v>
      </c>
      <c r="E76" s="8" t="s">
        <v>185</v>
      </c>
      <c r="F76" s="29"/>
      <c r="G76" s="12" t="s">
        <v>876</v>
      </c>
      <c r="H76" s="12" t="s">
        <v>876</v>
      </c>
      <c r="I76" s="12" t="s">
        <v>876</v>
      </c>
      <c r="J76" s="12" t="s">
        <v>876</v>
      </c>
      <c r="K76" s="12" t="s">
        <v>876</v>
      </c>
      <c r="L76" s="12" t="s">
        <v>876</v>
      </c>
      <c r="M76" s="22">
        <v>1</v>
      </c>
      <c r="N76" s="22">
        <v>1</v>
      </c>
      <c r="O76" s="12" t="s">
        <v>631</v>
      </c>
      <c r="P76" s="29"/>
      <c r="Q76" s="29"/>
      <c r="R76" s="29"/>
    </row>
    <row r="77" spans="1:18" ht="16.2">
      <c r="A77" s="29">
        <v>75</v>
      </c>
      <c r="B77" s="12" t="s">
        <v>42</v>
      </c>
      <c r="C77" s="12">
        <v>124732</v>
      </c>
      <c r="D77" s="12" t="s">
        <v>905</v>
      </c>
      <c r="E77" s="8" t="s">
        <v>185</v>
      </c>
      <c r="F77" s="29"/>
      <c r="G77" s="12" t="s">
        <v>876</v>
      </c>
      <c r="H77" s="12" t="s">
        <v>876</v>
      </c>
      <c r="I77" s="12" t="s">
        <v>876</v>
      </c>
      <c r="J77" s="12" t="s">
        <v>876</v>
      </c>
      <c r="K77" s="12" t="s">
        <v>876</v>
      </c>
      <c r="L77" s="12" t="s">
        <v>876</v>
      </c>
      <c r="M77" s="22">
        <v>1</v>
      </c>
      <c r="N77" s="12" t="s">
        <v>631</v>
      </c>
      <c r="O77" s="12" t="s">
        <v>631</v>
      </c>
      <c r="P77" s="29"/>
      <c r="Q77" s="29"/>
      <c r="R77" s="29"/>
    </row>
    <row r="78" spans="1:18" ht="16.2">
      <c r="A78" s="29">
        <v>76</v>
      </c>
      <c r="B78" s="29" t="s">
        <v>910</v>
      </c>
      <c r="C78" s="12">
        <v>1292</v>
      </c>
      <c r="D78" s="12" t="s">
        <v>918</v>
      </c>
      <c r="E78" s="8" t="s">
        <v>185</v>
      </c>
      <c r="F78" s="29"/>
      <c r="G78" s="12" t="s">
        <v>876</v>
      </c>
      <c r="H78" s="12" t="s">
        <v>876</v>
      </c>
      <c r="I78" s="12" t="s">
        <v>876</v>
      </c>
      <c r="J78" s="12" t="s">
        <v>876</v>
      </c>
      <c r="K78" s="12" t="s">
        <v>876</v>
      </c>
      <c r="L78" s="12" t="s">
        <v>876</v>
      </c>
      <c r="M78" s="22">
        <v>1</v>
      </c>
      <c r="N78" s="22">
        <v>1</v>
      </c>
      <c r="O78" s="12" t="s">
        <v>631</v>
      </c>
      <c r="P78" s="29"/>
      <c r="Q78" s="29"/>
      <c r="R78" s="29"/>
    </row>
    <row r="79" spans="1:18" ht="16.2">
      <c r="A79" s="29">
        <v>77</v>
      </c>
      <c r="B79" s="12" t="s">
        <v>42</v>
      </c>
      <c r="C79" s="12">
        <v>593608</v>
      </c>
      <c r="D79" s="12" t="s">
        <v>906</v>
      </c>
      <c r="E79" s="8" t="s">
        <v>185</v>
      </c>
      <c r="F79" s="29"/>
      <c r="G79" s="12" t="s">
        <v>876</v>
      </c>
      <c r="H79" s="12" t="s">
        <v>876</v>
      </c>
      <c r="I79" s="12" t="s">
        <v>876</v>
      </c>
      <c r="J79" s="12" t="s">
        <v>876</v>
      </c>
      <c r="K79" s="12" t="s">
        <v>876</v>
      </c>
      <c r="L79" s="12" t="s">
        <v>876</v>
      </c>
      <c r="M79" s="22">
        <v>1</v>
      </c>
      <c r="N79" s="12" t="s">
        <v>631</v>
      </c>
      <c r="O79" s="12" t="s">
        <v>631</v>
      </c>
      <c r="P79" s="149"/>
      <c r="Q79" s="29"/>
      <c r="R79" s="29"/>
    </row>
    <row r="80" spans="1:18">
      <c r="A80" s="29">
        <v>78</v>
      </c>
      <c r="B80" s="12" t="s">
        <v>42</v>
      </c>
      <c r="C80" s="12">
        <v>543609</v>
      </c>
      <c r="D80" s="29" t="s">
        <v>1469</v>
      </c>
      <c r="E80" s="12" t="s">
        <v>136</v>
      </c>
      <c r="F80" s="29"/>
      <c r="G80" s="12" t="s">
        <v>631</v>
      </c>
      <c r="H80" s="12" t="s">
        <v>631</v>
      </c>
      <c r="I80" s="12" t="s">
        <v>631</v>
      </c>
      <c r="J80" s="12" t="s">
        <v>631</v>
      </c>
      <c r="K80" s="12" t="s">
        <v>631</v>
      </c>
      <c r="L80" s="12" t="s">
        <v>631</v>
      </c>
      <c r="M80" s="29">
        <v>4</v>
      </c>
      <c r="N80" s="29">
        <v>2</v>
      </c>
      <c r="O80" s="29">
        <v>26</v>
      </c>
    </row>
    <row r="81" spans="1:15">
      <c r="A81" s="29">
        <v>79</v>
      </c>
      <c r="B81" s="12" t="s">
        <v>42</v>
      </c>
      <c r="C81" s="12">
        <v>553605</v>
      </c>
      <c r="D81" s="29" t="s">
        <v>1470</v>
      </c>
      <c r="E81" s="12" t="s">
        <v>136</v>
      </c>
      <c r="F81" s="29"/>
      <c r="G81" s="12" t="s">
        <v>631</v>
      </c>
      <c r="H81" s="12" t="s">
        <v>631</v>
      </c>
      <c r="I81" s="12" t="s">
        <v>631</v>
      </c>
      <c r="J81" s="12" t="s">
        <v>631</v>
      </c>
      <c r="K81" s="12" t="s">
        <v>631</v>
      </c>
      <c r="L81" s="12" t="s">
        <v>631</v>
      </c>
      <c r="M81" s="29">
        <v>2</v>
      </c>
      <c r="N81" s="29">
        <v>2</v>
      </c>
      <c r="O81" s="12" t="s">
        <v>631</v>
      </c>
    </row>
    <row r="82" spans="1:15">
      <c r="A82" s="29">
        <v>80</v>
      </c>
      <c r="B82" s="12" t="s">
        <v>42</v>
      </c>
      <c r="C82" s="12">
        <v>124733</v>
      </c>
      <c r="D82" s="29" t="s">
        <v>1460</v>
      </c>
      <c r="E82" s="8" t="s">
        <v>185</v>
      </c>
      <c r="F82" s="29"/>
      <c r="G82" s="12" t="s">
        <v>631</v>
      </c>
      <c r="H82" s="12" t="s">
        <v>631</v>
      </c>
      <c r="I82" s="12" t="s">
        <v>631</v>
      </c>
      <c r="J82" s="12" t="s">
        <v>631</v>
      </c>
      <c r="K82" s="12" t="s">
        <v>631</v>
      </c>
      <c r="L82" s="12" t="s">
        <v>631</v>
      </c>
      <c r="M82" s="29">
        <v>1</v>
      </c>
      <c r="N82" s="29">
        <v>11</v>
      </c>
      <c r="O82" s="12" t="s">
        <v>631</v>
      </c>
    </row>
    <row r="83" spans="1:15">
      <c r="A83" s="29">
        <v>81</v>
      </c>
      <c r="B83" s="12" t="s">
        <v>42</v>
      </c>
      <c r="C83" s="12">
        <v>124742</v>
      </c>
      <c r="D83" s="29" t="s">
        <v>1461</v>
      </c>
      <c r="E83" s="8" t="s">
        <v>185</v>
      </c>
      <c r="F83" s="29"/>
      <c r="G83" s="12" t="s">
        <v>631</v>
      </c>
      <c r="H83" s="12" t="s">
        <v>631</v>
      </c>
      <c r="I83" s="12" t="s">
        <v>631</v>
      </c>
      <c r="J83" s="12" t="s">
        <v>631</v>
      </c>
      <c r="K83" s="12" t="s">
        <v>631</v>
      </c>
      <c r="L83" s="12" t="s">
        <v>631</v>
      </c>
      <c r="M83" s="29">
        <v>1</v>
      </c>
      <c r="N83" s="12" t="s">
        <v>631</v>
      </c>
      <c r="O83" s="12" t="s">
        <v>631</v>
      </c>
    </row>
    <row r="84" spans="1:15">
      <c r="A84" s="29">
        <v>82</v>
      </c>
      <c r="B84" s="12" t="s">
        <v>42</v>
      </c>
      <c r="C84" s="12">
        <v>124750</v>
      </c>
      <c r="D84" s="29" t="s">
        <v>1462</v>
      </c>
      <c r="E84" s="8" t="s">
        <v>185</v>
      </c>
      <c r="F84" s="29"/>
      <c r="G84" s="12" t="s">
        <v>631</v>
      </c>
      <c r="H84" s="12" t="s">
        <v>631</v>
      </c>
      <c r="I84" s="12" t="s">
        <v>631</v>
      </c>
      <c r="J84" s="12" t="s">
        <v>631</v>
      </c>
      <c r="K84" s="12" t="s">
        <v>631</v>
      </c>
      <c r="L84" s="12" t="s">
        <v>631</v>
      </c>
      <c r="M84" s="29">
        <v>1</v>
      </c>
      <c r="N84" s="12" t="s">
        <v>631</v>
      </c>
      <c r="O84" s="12" t="s">
        <v>631</v>
      </c>
    </row>
    <row r="85" spans="1:15">
      <c r="A85" s="29">
        <v>83</v>
      </c>
      <c r="B85" s="12" t="s">
        <v>42</v>
      </c>
      <c r="C85" s="12">
        <v>124751</v>
      </c>
      <c r="D85" s="29" t="s">
        <v>1463</v>
      </c>
      <c r="E85" s="8" t="s">
        <v>185</v>
      </c>
      <c r="F85" s="29"/>
      <c r="G85" s="12" t="s">
        <v>631</v>
      </c>
      <c r="H85" s="12" t="s">
        <v>631</v>
      </c>
      <c r="I85" s="12" t="s">
        <v>631</v>
      </c>
      <c r="J85" s="12" t="s">
        <v>631</v>
      </c>
      <c r="K85" s="12" t="s">
        <v>631</v>
      </c>
      <c r="L85" s="12" t="s">
        <v>631</v>
      </c>
      <c r="M85" s="29">
        <v>1</v>
      </c>
      <c r="N85" s="29">
        <v>1</v>
      </c>
      <c r="O85" s="12" t="s">
        <v>631</v>
      </c>
    </row>
    <row r="86" spans="1:15">
      <c r="A86" s="29">
        <v>84</v>
      </c>
      <c r="B86" s="12" t="s">
        <v>1409</v>
      </c>
      <c r="C86" s="12">
        <v>523504</v>
      </c>
      <c r="D86" s="29" t="s">
        <v>1464</v>
      </c>
      <c r="E86" s="8" t="s">
        <v>185</v>
      </c>
      <c r="F86" s="29"/>
      <c r="G86" s="12" t="s">
        <v>631</v>
      </c>
      <c r="H86" s="12" t="s">
        <v>631</v>
      </c>
      <c r="I86" s="12" t="s">
        <v>631</v>
      </c>
      <c r="J86" s="12" t="s">
        <v>631</v>
      </c>
      <c r="K86" s="12" t="s">
        <v>631</v>
      </c>
      <c r="L86" s="12" t="s">
        <v>631</v>
      </c>
      <c r="M86" s="29">
        <v>1</v>
      </c>
      <c r="N86" s="29">
        <v>1</v>
      </c>
      <c r="O86" s="12" t="s">
        <v>631</v>
      </c>
    </row>
    <row r="87" spans="1:15">
      <c r="A87" s="29">
        <v>85</v>
      </c>
      <c r="B87" s="12" t="s">
        <v>42</v>
      </c>
      <c r="C87" s="12">
        <v>533610</v>
      </c>
      <c r="D87" s="29" t="s">
        <v>1465</v>
      </c>
      <c r="E87" s="8" t="s">
        <v>185</v>
      </c>
      <c r="F87" s="29"/>
      <c r="G87" s="12" t="s">
        <v>631</v>
      </c>
      <c r="H87" s="12" t="s">
        <v>631</v>
      </c>
      <c r="I87" s="12" t="s">
        <v>631</v>
      </c>
      <c r="J87" s="12" t="s">
        <v>631</v>
      </c>
      <c r="K87" s="12" t="s">
        <v>631</v>
      </c>
      <c r="L87" s="12" t="s">
        <v>631</v>
      </c>
      <c r="M87" s="29">
        <v>1</v>
      </c>
      <c r="N87" s="29">
        <v>1</v>
      </c>
      <c r="O87" s="12" t="s">
        <v>631</v>
      </c>
    </row>
    <row r="88" spans="1:15">
      <c r="A88" s="29">
        <v>86</v>
      </c>
      <c r="B88" s="12" t="s">
        <v>42</v>
      </c>
      <c r="C88" s="12">
        <v>533611</v>
      </c>
      <c r="D88" s="29" t="s">
        <v>1466</v>
      </c>
      <c r="E88" s="8" t="s">
        <v>185</v>
      </c>
      <c r="F88" s="29"/>
      <c r="G88" s="12" t="s">
        <v>631</v>
      </c>
      <c r="H88" s="12" t="s">
        <v>631</v>
      </c>
      <c r="I88" s="12" t="s">
        <v>631</v>
      </c>
      <c r="J88" s="12" t="s">
        <v>631</v>
      </c>
      <c r="K88" s="12" t="s">
        <v>631</v>
      </c>
      <c r="L88" s="12" t="s">
        <v>631</v>
      </c>
      <c r="M88" s="29">
        <v>1</v>
      </c>
      <c r="N88" s="29">
        <v>1</v>
      </c>
      <c r="O88" s="12" t="s">
        <v>631</v>
      </c>
    </row>
    <row r="89" spans="1:15">
      <c r="A89" s="29">
        <v>87</v>
      </c>
      <c r="B89" s="12" t="s">
        <v>42</v>
      </c>
      <c r="C89" s="12">
        <v>583606</v>
      </c>
      <c r="D89" s="29" t="s">
        <v>1468</v>
      </c>
      <c r="E89" s="8" t="s">
        <v>185</v>
      </c>
      <c r="F89" s="29"/>
      <c r="G89" s="12" t="s">
        <v>631</v>
      </c>
      <c r="H89" s="12" t="s">
        <v>631</v>
      </c>
      <c r="I89" s="12" t="s">
        <v>631</v>
      </c>
      <c r="J89" s="12" t="s">
        <v>631</v>
      </c>
      <c r="K89" s="12" t="s">
        <v>631</v>
      </c>
      <c r="L89" s="12" t="s">
        <v>631</v>
      </c>
      <c r="M89" s="29">
        <v>1</v>
      </c>
      <c r="N89" s="29">
        <v>1</v>
      </c>
      <c r="O89" s="12" t="s">
        <v>631</v>
      </c>
    </row>
    <row r="90" spans="1:15">
      <c r="A90" s="29">
        <v>88</v>
      </c>
      <c r="B90" s="12" t="s">
        <v>42</v>
      </c>
      <c r="C90" s="12">
        <v>613609</v>
      </c>
      <c r="D90" s="29" t="s">
        <v>1467</v>
      </c>
      <c r="E90" s="8" t="s">
        <v>185</v>
      </c>
      <c r="F90" s="29"/>
      <c r="G90" s="12" t="s">
        <v>631</v>
      </c>
      <c r="H90" s="12" t="s">
        <v>631</v>
      </c>
      <c r="I90" s="12" t="s">
        <v>631</v>
      </c>
      <c r="J90" s="12" t="s">
        <v>631</v>
      </c>
      <c r="K90" s="12" t="s">
        <v>631</v>
      </c>
      <c r="L90" s="12" t="s">
        <v>631</v>
      </c>
      <c r="M90" s="29">
        <v>1</v>
      </c>
      <c r="N90" s="29">
        <v>1</v>
      </c>
      <c r="O90" s="12" t="s">
        <v>631</v>
      </c>
    </row>
    <row r="91" spans="1:15" ht="16.2">
      <c r="C91" s="30"/>
    </row>
    <row r="99" spans="3:3" ht="16.2">
      <c r="C99" s="30"/>
    </row>
    <row r="100" spans="3:3" ht="16.2">
      <c r="C100" s="30"/>
    </row>
    <row r="101" spans="3:3" ht="16.2">
      <c r="C101" s="30"/>
    </row>
    <row r="102" spans="3:3" ht="16.2">
      <c r="C102" s="30"/>
    </row>
    <row r="103" spans="3:3" ht="16.2">
      <c r="C103" s="30"/>
    </row>
    <row r="104" spans="3:3" ht="16.2">
      <c r="C104" s="30"/>
    </row>
    <row r="107" spans="3:3" ht="16.2">
      <c r="C107" s="30"/>
    </row>
    <row r="108" spans="3:3" ht="16.2">
      <c r="C108" s="30"/>
    </row>
    <row r="109" spans="3:3" ht="16.2">
      <c r="C109" s="30"/>
    </row>
    <row r="110" spans="3:3" ht="16.2">
      <c r="C110" s="30"/>
    </row>
    <row r="114" spans="3:3" ht="16.2">
      <c r="C114" s="30"/>
    </row>
    <row r="115" spans="3:3" ht="16.2">
      <c r="C115" s="30"/>
    </row>
    <row r="116" spans="3:3" ht="16.2">
      <c r="C116" s="30"/>
    </row>
    <row r="117" spans="3:3" ht="16.2">
      <c r="C117" s="30"/>
    </row>
    <row r="118" spans="3:3" ht="16.2">
      <c r="C118" s="30"/>
    </row>
    <row r="136" spans="3:3" ht="16.2">
      <c r="C136" s="30"/>
    </row>
    <row r="137" spans="3:3" ht="16.2">
      <c r="C137" s="30"/>
    </row>
    <row r="138" spans="3:3" ht="16.2">
      <c r="C138" s="30"/>
    </row>
    <row r="139" spans="3:3" ht="16.2">
      <c r="C139" s="30"/>
    </row>
    <row r="140" spans="3:3" ht="16.2">
      <c r="C140" s="30"/>
    </row>
    <row r="167" spans="3:3" ht="16.2">
      <c r="C167" s="30"/>
    </row>
    <row r="168" spans="3:3" ht="16.2">
      <c r="C168" s="30"/>
    </row>
    <row r="169" spans="3:3" ht="16.2">
      <c r="C169" s="30"/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C2">
    <cfRule type="duplicateValues" dxfId="186" priority="142"/>
  </conditionalFormatting>
  <conditionalFormatting sqref="C27">
    <cfRule type="duplicateValues" dxfId="185" priority="139"/>
  </conditionalFormatting>
  <conditionalFormatting sqref="C27">
    <cfRule type="duplicateValues" dxfId="184" priority="140"/>
  </conditionalFormatting>
  <conditionalFormatting sqref="C27">
    <cfRule type="duplicateValues" dxfId="183" priority="141"/>
  </conditionalFormatting>
  <conditionalFormatting sqref="C27">
    <cfRule type="duplicateValues" dxfId="182" priority="138"/>
  </conditionalFormatting>
  <conditionalFormatting sqref="C4">
    <cfRule type="duplicateValues" dxfId="181" priority="135"/>
  </conditionalFormatting>
  <conditionalFormatting sqref="C4">
    <cfRule type="duplicateValues" dxfId="180" priority="136"/>
  </conditionalFormatting>
  <conditionalFormatting sqref="C4">
    <cfRule type="duplicateValues" dxfId="179" priority="137"/>
  </conditionalFormatting>
  <conditionalFormatting sqref="C4">
    <cfRule type="duplicateValues" dxfId="178" priority="134"/>
  </conditionalFormatting>
  <conditionalFormatting sqref="C68">
    <cfRule type="duplicateValues" dxfId="177" priority="131"/>
  </conditionalFormatting>
  <conditionalFormatting sqref="C68">
    <cfRule type="duplicateValues" dxfId="176" priority="132"/>
  </conditionalFormatting>
  <conditionalFormatting sqref="C68">
    <cfRule type="duplicateValues" dxfId="175" priority="133"/>
  </conditionalFormatting>
  <conditionalFormatting sqref="C68">
    <cfRule type="duplicateValues" dxfId="174" priority="130"/>
  </conditionalFormatting>
  <conditionalFormatting sqref="C29">
    <cfRule type="duplicateValues" dxfId="173" priority="127"/>
  </conditionalFormatting>
  <conditionalFormatting sqref="C29">
    <cfRule type="duplicateValues" dxfId="172" priority="128"/>
  </conditionalFormatting>
  <conditionalFormatting sqref="C29">
    <cfRule type="duplicateValues" dxfId="171" priority="129"/>
  </conditionalFormatting>
  <conditionalFormatting sqref="C29">
    <cfRule type="duplicateValues" dxfId="170" priority="126"/>
  </conditionalFormatting>
  <conditionalFormatting sqref="C10">
    <cfRule type="duplicateValues" dxfId="169" priority="123"/>
  </conditionalFormatting>
  <conditionalFormatting sqref="C10">
    <cfRule type="duplicateValues" dxfId="168" priority="124"/>
  </conditionalFormatting>
  <conditionalFormatting sqref="C10">
    <cfRule type="duplicateValues" dxfId="167" priority="125"/>
  </conditionalFormatting>
  <conditionalFormatting sqref="C10">
    <cfRule type="duplicateValues" dxfId="166" priority="122"/>
  </conditionalFormatting>
  <conditionalFormatting sqref="C11">
    <cfRule type="duplicateValues" dxfId="165" priority="119"/>
  </conditionalFormatting>
  <conditionalFormatting sqref="C11">
    <cfRule type="duplicateValues" dxfId="164" priority="120"/>
  </conditionalFormatting>
  <conditionalFormatting sqref="C11">
    <cfRule type="duplicateValues" dxfId="163" priority="121"/>
  </conditionalFormatting>
  <conditionalFormatting sqref="C11">
    <cfRule type="duplicateValues" dxfId="162" priority="118"/>
  </conditionalFormatting>
  <conditionalFormatting sqref="C12">
    <cfRule type="duplicateValues" dxfId="161" priority="115"/>
  </conditionalFormatting>
  <conditionalFormatting sqref="C12">
    <cfRule type="duplicateValues" dxfId="160" priority="116"/>
  </conditionalFormatting>
  <conditionalFormatting sqref="C12">
    <cfRule type="duplicateValues" dxfId="159" priority="117"/>
  </conditionalFormatting>
  <conditionalFormatting sqref="C12">
    <cfRule type="duplicateValues" dxfId="158" priority="114"/>
  </conditionalFormatting>
  <conditionalFormatting sqref="C30">
    <cfRule type="duplicateValues" dxfId="157" priority="111"/>
  </conditionalFormatting>
  <conditionalFormatting sqref="C30">
    <cfRule type="duplicateValues" dxfId="156" priority="112"/>
  </conditionalFormatting>
  <conditionalFormatting sqref="C30">
    <cfRule type="duplicateValues" dxfId="155" priority="113"/>
  </conditionalFormatting>
  <conditionalFormatting sqref="C30">
    <cfRule type="duplicateValues" dxfId="154" priority="110"/>
  </conditionalFormatting>
  <conditionalFormatting sqref="C69">
    <cfRule type="duplicateValues" dxfId="153" priority="107"/>
  </conditionalFormatting>
  <conditionalFormatting sqref="C69">
    <cfRule type="duplicateValues" dxfId="152" priority="108"/>
  </conditionalFormatting>
  <conditionalFormatting sqref="C69">
    <cfRule type="duplicateValues" dxfId="151" priority="109"/>
  </conditionalFormatting>
  <conditionalFormatting sqref="C69">
    <cfRule type="duplicateValues" dxfId="150" priority="106"/>
  </conditionalFormatting>
  <conditionalFormatting sqref="C33">
    <cfRule type="duplicateValues" dxfId="149" priority="103"/>
  </conditionalFormatting>
  <conditionalFormatting sqref="C33">
    <cfRule type="duplicateValues" dxfId="148" priority="104"/>
  </conditionalFormatting>
  <conditionalFormatting sqref="C33">
    <cfRule type="duplicateValues" dxfId="147" priority="105"/>
  </conditionalFormatting>
  <conditionalFormatting sqref="C33">
    <cfRule type="duplicateValues" dxfId="146" priority="102"/>
  </conditionalFormatting>
  <conditionalFormatting sqref="C15">
    <cfRule type="duplicateValues" dxfId="145" priority="99"/>
  </conditionalFormatting>
  <conditionalFormatting sqref="C15">
    <cfRule type="duplicateValues" dxfId="144" priority="100"/>
  </conditionalFormatting>
  <conditionalFormatting sqref="C15">
    <cfRule type="duplicateValues" dxfId="143" priority="101"/>
  </conditionalFormatting>
  <conditionalFormatting sqref="C15">
    <cfRule type="duplicateValues" dxfId="142" priority="98"/>
  </conditionalFormatting>
  <conditionalFormatting sqref="C35">
    <cfRule type="duplicateValues" dxfId="141" priority="95"/>
  </conditionalFormatting>
  <conditionalFormatting sqref="C35">
    <cfRule type="duplicateValues" dxfId="140" priority="96"/>
  </conditionalFormatting>
  <conditionalFormatting sqref="C35">
    <cfRule type="duplicateValues" dxfId="139" priority="97"/>
  </conditionalFormatting>
  <conditionalFormatting sqref="C35">
    <cfRule type="duplicateValues" dxfId="138" priority="94"/>
  </conditionalFormatting>
  <conditionalFormatting sqref="C36">
    <cfRule type="duplicateValues" dxfId="137" priority="91"/>
  </conditionalFormatting>
  <conditionalFormatting sqref="C36">
    <cfRule type="duplicateValues" dxfId="136" priority="92"/>
  </conditionalFormatting>
  <conditionalFormatting sqref="C36">
    <cfRule type="duplicateValues" dxfId="135" priority="93"/>
  </conditionalFormatting>
  <conditionalFormatting sqref="C36">
    <cfRule type="duplicateValues" dxfId="134" priority="90"/>
  </conditionalFormatting>
  <conditionalFormatting sqref="C20">
    <cfRule type="duplicateValues" dxfId="133" priority="87"/>
  </conditionalFormatting>
  <conditionalFormatting sqref="C20">
    <cfRule type="duplicateValues" dxfId="132" priority="88"/>
  </conditionalFormatting>
  <conditionalFormatting sqref="C20">
    <cfRule type="duplicateValues" dxfId="131" priority="89"/>
  </conditionalFormatting>
  <conditionalFormatting sqref="C20">
    <cfRule type="duplicateValues" dxfId="130" priority="86"/>
  </conditionalFormatting>
  <conditionalFormatting sqref="C39">
    <cfRule type="duplicateValues" dxfId="129" priority="83"/>
  </conditionalFormatting>
  <conditionalFormatting sqref="C39">
    <cfRule type="duplicateValues" dxfId="128" priority="84"/>
  </conditionalFormatting>
  <conditionalFormatting sqref="C39">
    <cfRule type="duplicateValues" dxfId="127" priority="85"/>
  </conditionalFormatting>
  <conditionalFormatting sqref="C39">
    <cfRule type="duplicateValues" dxfId="126" priority="82"/>
  </conditionalFormatting>
  <conditionalFormatting sqref="C18">
    <cfRule type="duplicateValues" dxfId="125" priority="79"/>
  </conditionalFormatting>
  <conditionalFormatting sqref="C18">
    <cfRule type="duplicateValues" dxfId="124" priority="80"/>
  </conditionalFormatting>
  <conditionalFormatting sqref="C18">
    <cfRule type="duplicateValues" dxfId="123" priority="81"/>
  </conditionalFormatting>
  <conditionalFormatting sqref="C18">
    <cfRule type="duplicateValues" dxfId="122" priority="78"/>
  </conditionalFormatting>
  <conditionalFormatting sqref="C19">
    <cfRule type="duplicateValues" dxfId="121" priority="75"/>
  </conditionalFormatting>
  <conditionalFormatting sqref="C19">
    <cfRule type="duplicateValues" dxfId="120" priority="76"/>
  </conditionalFormatting>
  <conditionalFormatting sqref="C19">
    <cfRule type="duplicateValues" dxfId="119" priority="77"/>
  </conditionalFormatting>
  <conditionalFormatting sqref="C19">
    <cfRule type="duplicateValues" dxfId="118" priority="74"/>
  </conditionalFormatting>
  <conditionalFormatting sqref="C40">
    <cfRule type="duplicateValues" dxfId="117" priority="71"/>
  </conditionalFormatting>
  <conditionalFormatting sqref="C40">
    <cfRule type="duplicateValues" dxfId="116" priority="72"/>
  </conditionalFormatting>
  <conditionalFormatting sqref="C40">
    <cfRule type="duplicateValues" dxfId="115" priority="73"/>
  </conditionalFormatting>
  <conditionalFormatting sqref="C40">
    <cfRule type="duplicateValues" dxfId="114" priority="70"/>
  </conditionalFormatting>
  <conditionalFormatting sqref="C41">
    <cfRule type="duplicateValues" dxfId="113" priority="67"/>
  </conditionalFormatting>
  <conditionalFormatting sqref="C41">
    <cfRule type="duplicateValues" dxfId="112" priority="68"/>
  </conditionalFormatting>
  <conditionalFormatting sqref="C41">
    <cfRule type="duplicateValues" dxfId="111" priority="69"/>
  </conditionalFormatting>
  <conditionalFormatting sqref="C41">
    <cfRule type="duplicateValues" dxfId="110" priority="66"/>
  </conditionalFormatting>
  <conditionalFormatting sqref="C70">
    <cfRule type="duplicateValues" dxfId="109" priority="63"/>
  </conditionalFormatting>
  <conditionalFormatting sqref="C70">
    <cfRule type="duplicateValues" dxfId="108" priority="64"/>
  </conditionalFormatting>
  <conditionalFormatting sqref="C70">
    <cfRule type="duplicateValues" dxfId="107" priority="65"/>
  </conditionalFormatting>
  <conditionalFormatting sqref="C70">
    <cfRule type="duplicateValues" dxfId="106" priority="62"/>
  </conditionalFormatting>
  <conditionalFormatting sqref="C42">
    <cfRule type="duplicateValues" dxfId="105" priority="59"/>
  </conditionalFormatting>
  <conditionalFormatting sqref="C42">
    <cfRule type="duplicateValues" dxfId="104" priority="60"/>
  </conditionalFormatting>
  <conditionalFormatting sqref="C42">
    <cfRule type="duplicateValues" dxfId="103" priority="61"/>
  </conditionalFormatting>
  <conditionalFormatting sqref="C42">
    <cfRule type="duplicateValues" dxfId="102" priority="58"/>
  </conditionalFormatting>
  <conditionalFormatting sqref="C43">
    <cfRule type="duplicateValues" dxfId="101" priority="55"/>
  </conditionalFormatting>
  <conditionalFormatting sqref="C43">
    <cfRule type="duplicateValues" dxfId="100" priority="56"/>
  </conditionalFormatting>
  <conditionalFormatting sqref="C43">
    <cfRule type="duplicateValues" dxfId="99" priority="57"/>
  </conditionalFormatting>
  <conditionalFormatting sqref="C43">
    <cfRule type="duplicateValues" dxfId="98" priority="54"/>
  </conditionalFormatting>
  <conditionalFormatting sqref="C71">
    <cfRule type="duplicateValues" dxfId="97" priority="51"/>
  </conditionalFormatting>
  <conditionalFormatting sqref="C71">
    <cfRule type="duplicateValues" dxfId="96" priority="52"/>
  </conditionalFormatting>
  <conditionalFormatting sqref="C71">
    <cfRule type="duplicateValues" dxfId="95" priority="53"/>
  </conditionalFormatting>
  <conditionalFormatting sqref="C71">
    <cfRule type="duplicateValues" dxfId="94" priority="50"/>
  </conditionalFormatting>
  <conditionalFormatting sqref="C44">
    <cfRule type="duplicateValues" dxfId="93" priority="47"/>
  </conditionalFormatting>
  <conditionalFormatting sqref="C44">
    <cfRule type="duplicateValues" dxfId="92" priority="48"/>
  </conditionalFormatting>
  <conditionalFormatting sqref="C44">
    <cfRule type="duplicateValues" dxfId="91" priority="49"/>
  </conditionalFormatting>
  <conditionalFormatting sqref="C44">
    <cfRule type="duplicateValues" dxfId="90" priority="46"/>
  </conditionalFormatting>
  <conditionalFormatting sqref="C45">
    <cfRule type="duplicateValues" dxfId="89" priority="43"/>
  </conditionalFormatting>
  <conditionalFormatting sqref="C45">
    <cfRule type="duplicateValues" dxfId="88" priority="44"/>
  </conditionalFormatting>
  <conditionalFormatting sqref="C45">
    <cfRule type="duplicateValues" dxfId="87" priority="45"/>
  </conditionalFormatting>
  <conditionalFormatting sqref="C45">
    <cfRule type="duplicateValues" dxfId="86" priority="42"/>
  </conditionalFormatting>
  <conditionalFormatting sqref="C47">
    <cfRule type="duplicateValues" dxfId="85" priority="39"/>
  </conditionalFormatting>
  <conditionalFormatting sqref="C47">
    <cfRule type="duplicateValues" dxfId="84" priority="40"/>
  </conditionalFormatting>
  <conditionalFormatting sqref="C47">
    <cfRule type="duplicateValues" dxfId="83" priority="41"/>
  </conditionalFormatting>
  <conditionalFormatting sqref="C47">
    <cfRule type="duplicateValues" dxfId="82" priority="38"/>
  </conditionalFormatting>
  <conditionalFormatting sqref="C48">
    <cfRule type="duplicateValues" dxfId="81" priority="35"/>
  </conditionalFormatting>
  <conditionalFormatting sqref="C48">
    <cfRule type="duplicateValues" dxfId="80" priority="36"/>
  </conditionalFormatting>
  <conditionalFormatting sqref="C48">
    <cfRule type="duplicateValues" dxfId="79" priority="37"/>
  </conditionalFormatting>
  <conditionalFormatting sqref="C48">
    <cfRule type="duplicateValues" dxfId="78" priority="34"/>
  </conditionalFormatting>
  <conditionalFormatting sqref="C50:C51">
    <cfRule type="duplicateValues" dxfId="77" priority="31"/>
  </conditionalFormatting>
  <conditionalFormatting sqref="C50:C51">
    <cfRule type="duplicateValues" dxfId="76" priority="32"/>
  </conditionalFormatting>
  <conditionalFormatting sqref="C50:C51">
    <cfRule type="duplicateValues" dxfId="75" priority="33"/>
  </conditionalFormatting>
  <conditionalFormatting sqref="C50:C51">
    <cfRule type="duplicateValues" dxfId="74" priority="30"/>
  </conditionalFormatting>
  <conditionalFormatting sqref="C3">
    <cfRule type="duplicateValues" dxfId="73" priority="27"/>
  </conditionalFormatting>
  <conditionalFormatting sqref="C3">
    <cfRule type="duplicateValues" dxfId="72" priority="28"/>
  </conditionalFormatting>
  <conditionalFormatting sqref="C3">
    <cfRule type="duplicateValues" dxfId="71" priority="29"/>
  </conditionalFormatting>
  <conditionalFormatting sqref="C3">
    <cfRule type="duplicateValues" dxfId="70" priority="26"/>
  </conditionalFormatting>
  <conditionalFormatting sqref="C22">
    <cfRule type="duplicateValues" dxfId="69" priority="23"/>
  </conditionalFormatting>
  <conditionalFormatting sqref="C22">
    <cfRule type="duplicateValues" dxfId="68" priority="24"/>
  </conditionalFormatting>
  <conditionalFormatting sqref="C22">
    <cfRule type="duplicateValues" dxfId="67" priority="25"/>
  </conditionalFormatting>
  <conditionalFormatting sqref="C22">
    <cfRule type="duplicateValues" dxfId="66" priority="22"/>
  </conditionalFormatting>
  <conditionalFormatting sqref="C52">
    <cfRule type="duplicateValues" dxfId="65" priority="19"/>
  </conditionalFormatting>
  <conditionalFormatting sqref="C52">
    <cfRule type="duplicateValues" dxfId="64" priority="20"/>
  </conditionalFormatting>
  <conditionalFormatting sqref="C52">
    <cfRule type="duplicateValues" dxfId="63" priority="21"/>
  </conditionalFormatting>
  <conditionalFormatting sqref="C52">
    <cfRule type="duplicateValues" dxfId="62" priority="18"/>
  </conditionalFormatting>
  <conditionalFormatting sqref="C54">
    <cfRule type="duplicateValues" dxfId="61" priority="15"/>
  </conditionalFormatting>
  <conditionalFormatting sqref="C54">
    <cfRule type="duplicateValues" dxfId="60" priority="16"/>
  </conditionalFormatting>
  <conditionalFormatting sqref="C54">
    <cfRule type="duplicateValues" dxfId="59" priority="17"/>
  </conditionalFormatting>
  <conditionalFormatting sqref="C54">
    <cfRule type="duplicateValues" dxfId="58" priority="14"/>
  </conditionalFormatting>
  <conditionalFormatting sqref="C14">
    <cfRule type="duplicateValues" dxfId="57" priority="11"/>
  </conditionalFormatting>
  <conditionalFormatting sqref="C14">
    <cfRule type="duplicateValues" dxfId="56" priority="12"/>
  </conditionalFormatting>
  <conditionalFormatting sqref="C14">
    <cfRule type="duplicateValues" dxfId="55" priority="13"/>
  </conditionalFormatting>
  <conditionalFormatting sqref="C14">
    <cfRule type="duplicateValues" dxfId="54" priority="10"/>
  </conditionalFormatting>
  <conditionalFormatting sqref="C32">
    <cfRule type="duplicateValues" dxfId="53" priority="7"/>
  </conditionalFormatting>
  <conditionalFormatting sqref="C32">
    <cfRule type="duplicateValues" dxfId="52" priority="8"/>
  </conditionalFormatting>
  <conditionalFormatting sqref="C32">
    <cfRule type="duplicateValues" dxfId="51" priority="9"/>
  </conditionalFormatting>
  <conditionalFormatting sqref="C32">
    <cfRule type="duplicateValues" dxfId="50" priority="6"/>
  </conditionalFormatting>
  <conditionalFormatting sqref="C34">
    <cfRule type="duplicateValues" dxfId="49" priority="3"/>
  </conditionalFormatting>
  <conditionalFormatting sqref="C34">
    <cfRule type="duplicateValues" dxfId="48" priority="4"/>
  </conditionalFormatting>
  <conditionalFormatting sqref="C34">
    <cfRule type="duplicateValues" dxfId="47" priority="5"/>
  </conditionalFormatting>
  <conditionalFormatting sqref="C34">
    <cfRule type="duplicateValues" dxfId="46" priority="2"/>
  </conditionalFormatting>
  <conditionalFormatting sqref="D167:D1048576 D136:D140 D114:D118 D107:D110 D99:D104 D1:D91">
    <cfRule type="duplicateValues" dxfId="45" priority="207"/>
    <cfRule type="timePeriod" dxfId="44" priority="208" timePeriod="yesterday">
      <formula>FLOOR(D1,1)=TODAY()-1</formula>
    </cfRule>
    <cfRule type="duplicateValues" dxfId="43" priority="209"/>
  </conditionalFormatting>
  <conditionalFormatting sqref="C167:C1048576 C136:C140 C114:C118 C107:C110 C99:C104 C1:C91">
    <cfRule type="duplicateValues" dxfId="42" priority="23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32" fitToWidth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workbookViewId="0">
      <selection activeCell="E29" sqref="E29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25.77734375" style="42" bestFit="1" customWidth="1"/>
    <col min="5" max="5" width="19.3320312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8" style="59" bestFit="1" customWidth="1"/>
    <col min="11" max="12" width="13.109375" style="59" bestFit="1" customWidth="1"/>
    <col min="13" max="13" width="9.44140625" style="59" bestFit="1" customWidth="1"/>
    <col min="14" max="15" width="13.109375" style="59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49" ht="20.100000000000001" customHeight="1">
      <c r="A1" s="199" t="s">
        <v>1501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55</v>
      </c>
      <c r="H2" s="93" t="s">
        <v>48</v>
      </c>
      <c r="I2" s="93" t="s">
        <v>47</v>
      </c>
      <c r="J2" s="93" t="s">
        <v>610</v>
      </c>
      <c r="K2" s="93" t="s">
        <v>49</v>
      </c>
      <c r="L2" s="93" t="s">
        <v>50</v>
      </c>
      <c r="M2" s="93" t="s">
        <v>913</v>
      </c>
      <c r="N2" s="93" t="s">
        <v>51</v>
      </c>
      <c r="O2" s="93" t="s">
        <v>628</v>
      </c>
      <c r="P2" s="92" t="s">
        <v>629</v>
      </c>
      <c r="Q2" s="92" t="s">
        <v>52</v>
      </c>
      <c r="R2" s="9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16.2">
      <c r="A3" s="27">
        <v>1</v>
      </c>
      <c r="B3" s="8" t="s">
        <v>42</v>
      </c>
      <c r="C3" s="8" t="s">
        <v>1485</v>
      </c>
      <c r="D3" s="8" t="s">
        <v>914</v>
      </c>
      <c r="E3" s="10" t="s">
        <v>115</v>
      </c>
      <c r="F3" s="8" t="s">
        <v>106</v>
      </c>
      <c r="G3" s="53" t="s">
        <v>921</v>
      </c>
      <c r="H3" s="53" t="s">
        <v>921</v>
      </c>
      <c r="I3" s="53" t="s">
        <v>921</v>
      </c>
      <c r="J3" s="55">
        <v>2</v>
      </c>
      <c r="K3" s="55">
        <v>1</v>
      </c>
      <c r="L3" s="55">
        <v>56</v>
      </c>
      <c r="M3" s="72">
        <v>4</v>
      </c>
      <c r="N3" s="72">
        <v>1</v>
      </c>
      <c r="O3" s="72">
        <v>114</v>
      </c>
      <c r="P3" s="27"/>
      <c r="Q3" s="27"/>
      <c r="R3" s="27"/>
      <c r="T3" s="196"/>
      <c r="U3" s="195"/>
      <c r="V3" s="45" t="s">
        <v>640</v>
      </c>
      <c r="W3" s="47">
        <f>SUMIF($B$2:$B$918,"國小",$G$2:$G$918)</f>
        <v>0</v>
      </c>
    </row>
    <row r="4" spans="1:49" ht="16.2">
      <c r="A4" s="27">
        <v>2</v>
      </c>
      <c r="B4" s="8" t="s">
        <v>42</v>
      </c>
      <c r="C4" s="8" t="s">
        <v>1475</v>
      </c>
      <c r="D4" s="8" t="s">
        <v>417</v>
      </c>
      <c r="E4" s="10" t="s">
        <v>114</v>
      </c>
      <c r="F4" s="8" t="s">
        <v>106</v>
      </c>
      <c r="G4" s="53" t="s">
        <v>921</v>
      </c>
      <c r="H4" s="53" t="s">
        <v>921</v>
      </c>
      <c r="I4" s="53" t="s">
        <v>921</v>
      </c>
      <c r="J4" s="55">
        <v>3</v>
      </c>
      <c r="K4" s="55">
        <v>1</v>
      </c>
      <c r="L4" s="55">
        <v>66</v>
      </c>
      <c r="M4" s="72">
        <v>4</v>
      </c>
      <c r="N4" s="72">
        <v>2</v>
      </c>
      <c r="O4" s="72">
        <v>88</v>
      </c>
      <c r="P4" s="27"/>
      <c r="Q4" s="27"/>
      <c r="R4" s="27"/>
      <c r="T4" s="196"/>
      <c r="U4" s="195"/>
      <c r="V4" s="45" t="s">
        <v>643</v>
      </c>
      <c r="W4" s="47">
        <f>SUMIF($B$2:$B$918,"國小",$H$2:$H$918)</f>
        <v>0</v>
      </c>
    </row>
    <row r="5" spans="1:49" ht="55.2">
      <c r="A5" s="27">
        <v>3</v>
      </c>
      <c r="B5" s="8" t="s">
        <v>42</v>
      </c>
      <c r="C5" s="8" t="s">
        <v>1473</v>
      </c>
      <c r="D5" s="8" t="s">
        <v>599</v>
      </c>
      <c r="E5" s="101" t="s">
        <v>1488</v>
      </c>
      <c r="F5" s="8" t="s">
        <v>106</v>
      </c>
      <c r="G5" s="53" t="s">
        <v>921</v>
      </c>
      <c r="H5" s="53" t="s">
        <v>921</v>
      </c>
      <c r="I5" s="53" t="s">
        <v>921</v>
      </c>
      <c r="J5" s="55">
        <v>16</v>
      </c>
      <c r="K5" s="55">
        <v>6</v>
      </c>
      <c r="L5" s="55">
        <v>318</v>
      </c>
      <c r="M5" s="72">
        <v>17</v>
      </c>
      <c r="N5" s="72">
        <v>8</v>
      </c>
      <c r="O5" s="72">
        <v>448</v>
      </c>
      <c r="P5" s="27"/>
      <c r="Q5" s="27"/>
      <c r="R5" s="27"/>
      <c r="T5" s="196"/>
      <c r="U5" s="195"/>
      <c r="V5" s="45" t="s">
        <v>645</v>
      </c>
      <c r="W5" s="47">
        <f>SUMIF($B$2:$B$918,"國小",$I$2:$I$918)</f>
        <v>0</v>
      </c>
    </row>
    <row r="6" spans="1:49" ht="20.100000000000001" customHeight="1">
      <c r="A6" s="27">
        <v>4</v>
      </c>
      <c r="B6" s="10" t="s">
        <v>269</v>
      </c>
      <c r="C6" s="10" t="s">
        <v>1491</v>
      </c>
      <c r="D6" s="10" t="s">
        <v>523</v>
      </c>
      <c r="E6" s="10" t="s">
        <v>524</v>
      </c>
      <c r="F6" s="8"/>
      <c r="G6" s="53" t="s">
        <v>921</v>
      </c>
      <c r="H6" s="53" t="s">
        <v>921</v>
      </c>
      <c r="I6" s="53" t="s">
        <v>921</v>
      </c>
      <c r="J6" s="53" t="s">
        <v>921</v>
      </c>
      <c r="K6" s="53" t="s">
        <v>921</v>
      </c>
      <c r="L6" s="53" t="s">
        <v>921</v>
      </c>
      <c r="M6" s="53" t="s">
        <v>631</v>
      </c>
      <c r="N6" s="53" t="s">
        <v>631</v>
      </c>
      <c r="O6" s="53" t="s">
        <v>631</v>
      </c>
      <c r="P6" s="8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9" ht="20.100000000000001" customHeight="1">
      <c r="A7" s="27">
        <v>5</v>
      </c>
      <c r="B7" s="10" t="s">
        <v>525</v>
      </c>
      <c r="C7" s="10" t="s">
        <v>1492</v>
      </c>
      <c r="D7" s="10" t="s">
        <v>526</v>
      </c>
      <c r="E7" s="10" t="s">
        <v>524</v>
      </c>
      <c r="F7" s="8"/>
      <c r="G7" s="53" t="s">
        <v>921</v>
      </c>
      <c r="H7" s="53" t="s">
        <v>921</v>
      </c>
      <c r="I7" s="53" t="s">
        <v>921</v>
      </c>
      <c r="J7" s="53" t="s">
        <v>921</v>
      </c>
      <c r="K7" s="53" t="s">
        <v>921</v>
      </c>
      <c r="L7" s="53" t="s">
        <v>921</v>
      </c>
      <c r="M7" s="72">
        <v>20</v>
      </c>
      <c r="N7" s="53" t="s">
        <v>631</v>
      </c>
      <c r="O7" s="72">
        <v>468</v>
      </c>
      <c r="P7" s="8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 s="44" customFormat="1" ht="20.100000000000001" customHeight="1">
      <c r="A8" s="27">
        <v>6</v>
      </c>
      <c r="B8" s="10" t="s">
        <v>246</v>
      </c>
      <c r="C8" s="10" t="s">
        <v>1474</v>
      </c>
      <c r="D8" s="10" t="s">
        <v>527</v>
      </c>
      <c r="E8" s="10" t="s">
        <v>524</v>
      </c>
      <c r="F8" s="8"/>
      <c r="G8" s="53" t="s">
        <v>921</v>
      </c>
      <c r="H8" s="53" t="s">
        <v>921</v>
      </c>
      <c r="I8" s="53" t="s">
        <v>921</v>
      </c>
      <c r="J8" s="53" t="s">
        <v>921</v>
      </c>
      <c r="K8" s="53" t="s">
        <v>921</v>
      </c>
      <c r="L8" s="53" t="s">
        <v>921</v>
      </c>
      <c r="M8" s="53" t="s">
        <v>631</v>
      </c>
      <c r="N8" s="53" t="s">
        <v>631</v>
      </c>
      <c r="O8" s="53" t="s">
        <v>631</v>
      </c>
      <c r="P8" s="8"/>
      <c r="Q8" s="8"/>
      <c r="R8" s="8"/>
      <c r="S8" s="42"/>
      <c r="T8" s="196"/>
      <c r="U8" s="197"/>
      <c r="V8" s="45" t="s">
        <v>643</v>
      </c>
      <c r="W8" s="47">
        <f>SUMIF($B$2:$B$918,"國中",$H$2:$H$918)</f>
        <v>0</v>
      </c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</row>
    <row r="9" spans="1:49" ht="20.100000000000001" customHeight="1">
      <c r="A9" s="27">
        <v>7</v>
      </c>
      <c r="B9" s="10" t="s">
        <v>246</v>
      </c>
      <c r="C9" s="10" t="s">
        <v>1476</v>
      </c>
      <c r="D9" s="10" t="s">
        <v>528</v>
      </c>
      <c r="E9" s="10" t="s">
        <v>67</v>
      </c>
      <c r="F9" s="10"/>
      <c r="G9" s="53" t="s">
        <v>921</v>
      </c>
      <c r="H9" s="53" t="s">
        <v>921</v>
      </c>
      <c r="I9" s="53" t="s">
        <v>921</v>
      </c>
      <c r="J9" s="53" t="s">
        <v>921</v>
      </c>
      <c r="K9" s="53" t="s">
        <v>921</v>
      </c>
      <c r="L9" s="53" t="s">
        <v>921</v>
      </c>
      <c r="M9" s="72">
        <v>16</v>
      </c>
      <c r="N9" s="72">
        <v>27</v>
      </c>
      <c r="O9" s="72">
        <v>256</v>
      </c>
      <c r="P9" s="8"/>
      <c r="Q9" s="8"/>
      <c r="R9" s="8"/>
      <c r="S9" s="40"/>
      <c r="T9" s="196"/>
      <c r="U9" s="197"/>
      <c r="V9" s="45" t="s">
        <v>645</v>
      </c>
      <c r="W9" s="47">
        <f>SUMIF($B$2:$B$918,"國中",$I$2:$I$918)</f>
        <v>0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</row>
    <row r="10" spans="1:49" ht="20.100000000000001" customHeight="1">
      <c r="A10" s="27">
        <v>8</v>
      </c>
      <c r="B10" s="10" t="s">
        <v>529</v>
      </c>
      <c r="C10" s="10" t="s">
        <v>1477</v>
      </c>
      <c r="D10" s="10" t="s">
        <v>530</v>
      </c>
      <c r="E10" s="10" t="s">
        <v>67</v>
      </c>
      <c r="F10" s="8"/>
      <c r="G10" s="53" t="s">
        <v>921</v>
      </c>
      <c r="H10" s="53" t="s">
        <v>921</v>
      </c>
      <c r="I10" s="53" t="s">
        <v>921</v>
      </c>
      <c r="J10" s="53" t="s">
        <v>921</v>
      </c>
      <c r="K10" s="53" t="s">
        <v>921</v>
      </c>
      <c r="L10" s="53" t="s">
        <v>921</v>
      </c>
      <c r="M10" s="72">
        <v>6</v>
      </c>
      <c r="N10" s="72">
        <v>6</v>
      </c>
      <c r="O10" s="53" t="s">
        <v>631</v>
      </c>
      <c r="P10" s="8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 ht="20.100000000000001" customHeight="1">
      <c r="A11" s="27">
        <v>9</v>
      </c>
      <c r="B11" s="10" t="s">
        <v>529</v>
      </c>
      <c r="C11" s="10" t="s">
        <v>1478</v>
      </c>
      <c r="D11" s="10" t="s">
        <v>531</v>
      </c>
      <c r="E11" s="10" t="s">
        <v>524</v>
      </c>
      <c r="F11" s="8"/>
      <c r="G11" s="53" t="s">
        <v>921</v>
      </c>
      <c r="H11" s="53" t="s">
        <v>921</v>
      </c>
      <c r="I11" s="53" t="s">
        <v>921</v>
      </c>
      <c r="J11" s="55">
        <v>2</v>
      </c>
      <c r="K11" s="55">
        <v>1</v>
      </c>
      <c r="L11" s="55">
        <v>1</v>
      </c>
      <c r="M11" s="72">
        <v>6</v>
      </c>
      <c r="N11" s="72">
        <v>12</v>
      </c>
      <c r="O11" s="72">
        <v>100</v>
      </c>
      <c r="P11" s="8"/>
      <c r="Q11" s="8"/>
      <c r="R11" s="8"/>
      <c r="T11" s="196"/>
      <c r="U11" s="195"/>
      <c r="V11" s="45" t="s">
        <v>640</v>
      </c>
      <c r="W11" s="47">
        <f>SUMIF($B$2:$B$918,"高中職",$G$2:$G$918)</f>
        <v>0</v>
      </c>
    </row>
    <row r="12" spans="1:49" ht="20.100000000000001" customHeight="1">
      <c r="A12" s="27">
        <v>10</v>
      </c>
      <c r="B12" s="10" t="s">
        <v>529</v>
      </c>
      <c r="C12" s="10" t="s">
        <v>1479</v>
      </c>
      <c r="D12" s="10" t="s">
        <v>532</v>
      </c>
      <c r="E12" s="10" t="s">
        <v>67</v>
      </c>
      <c r="F12" s="8"/>
      <c r="G12" s="53" t="s">
        <v>921</v>
      </c>
      <c r="H12" s="53" t="s">
        <v>921</v>
      </c>
      <c r="I12" s="53" t="s">
        <v>921</v>
      </c>
      <c r="J12" s="53" t="s">
        <v>921</v>
      </c>
      <c r="K12" s="53" t="s">
        <v>921</v>
      </c>
      <c r="L12" s="53" t="s">
        <v>921</v>
      </c>
      <c r="M12" s="53" t="s">
        <v>631</v>
      </c>
      <c r="N12" s="53" t="s">
        <v>631</v>
      </c>
      <c r="O12" s="53" t="s">
        <v>631</v>
      </c>
      <c r="P12" s="8"/>
      <c r="Q12" s="8"/>
      <c r="R12" s="8"/>
      <c r="T12" s="196"/>
      <c r="U12" s="195"/>
      <c r="V12" s="45" t="s">
        <v>643</v>
      </c>
      <c r="W12" s="47">
        <f>SUMIF($B$2:$B$918,"高中職",$H$2:$H$918)</f>
        <v>0</v>
      </c>
    </row>
    <row r="13" spans="1:49" ht="20.100000000000001" customHeight="1">
      <c r="A13" s="27">
        <v>11</v>
      </c>
      <c r="B13" s="10" t="s">
        <v>246</v>
      </c>
      <c r="C13" s="10" t="s">
        <v>1480</v>
      </c>
      <c r="D13" s="10" t="s">
        <v>533</v>
      </c>
      <c r="E13" s="10" t="s">
        <v>67</v>
      </c>
      <c r="F13" s="8"/>
      <c r="G13" s="53" t="s">
        <v>921</v>
      </c>
      <c r="H13" s="53" t="s">
        <v>921</v>
      </c>
      <c r="I13" s="53" t="s">
        <v>921</v>
      </c>
      <c r="J13" s="53" t="s">
        <v>921</v>
      </c>
      <c r="K13" s="53" t="s">
        <v>921</v>
      </c>
      <c r="L13" s="53" t="s">
        <v>921</v>
      </c>
      <c r="M13" s="53" t="s">
        <v>631</v>
      </c>
      <c r="N13" s="53" t="s">
        <v>631</v>
      </c>
      <c r="O13" s="53" t="s">
        <v>631</v>
      </c>
      <c r="P13" s="8"/>
      <c r="Q13" s="8"/>
      <c r="R13" s="8"/>
      <c r="T13" s="196"/>
      <c r="U13" s="195"/>
      <c r="V13" s="45" t="s">
        <v>645</v>
      </c>
      <c r="W13" s="47">
        <f>SUMIF($B$2:$B$918,"高中職",$I$2:$I$918)</f>
        <v>0</v>
      </c>
    </row>
    <row r="14" spans="1:49" ht="20.100000000000001" customHeight="1">
      <c r="A14" s="27">
        <v>12</v>
      </c>
      <c r="B14" s="10" t="s">
        <v>246</v>
      </c>
      <c r="C14" s="10" t="s">
        <v>1481</v>
      </c>
      <c r="D14" s="10" t="s">
        <v>534</v>
      </c>
      <c r="E14" s="10" t="s">
        <v>402</v>
      </c>
      <c r="F14" s="10"/>
      <c r="G14" s="53" t="s">
        <v>921</v>
      </c>
      <c r="H14" s="53" t="s">
        <v>921</v>
      </c>
      <c r="I14" s="53" t="s">
        <v>921</v>
      </c>
      <c r="J14" s="53" t="s">
        <v>921</v>
      </c>
      <c r="K14" s="53" t="s">
        <v>921</v>
      </c>
      <c r="L14" s="53" t="s">
        <v>921</v>
      </c>
      <c r="M14" s="72">
        <v>2</v>
      </c>
      <c r="N14" s="72">
        <v>1</v>
      </c>
      <c r="O14" s="72">
        <v>1</v>
      </c>
      <c r="P14" s="8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49">
      <c r="A15" s="27">
        <v>13</v>
      </c>
      <c r="B15" s="10" t="s">
        <v>525</v>
      </c>
      <c r="C15" s="10" t="s">
        <v>1493</v>
      </c>
      <c r="D15" s="10" t="s">
        <v>535</v>
      </c>
      <c r="E15" s="10" t="s">
        <v>67</v>
      </c>
      <c r="F15" s="10"/>
      <c r="G15" s="53" t="s">
        <v>921</v>
      </c>
      <c r="H15" s="53" t="s">
        <v>921</v>
      </c>
      <c r="I15" s="53" t="s">
        <v>921</v>
      </c>
      <c r="J15" s="53" t="s">
        <v>921</v>
      </c>
      <c r="K15" s="53" t="s">
        <v>921</v>
      </c>
      <c r="L15" s="53" t="s">
        <v>921</v>
      </c>
      <c r="M15" s="53" t="s">
        <v>631</v>
      </c>
      <c r="N15" s="53" t="s">
        <v>631</v>
      </c>
      <c r="O15" s="53" t="s">
        <v>631</v>
      </c>
      <c r="P15" s="8"/>
      <c r="Q15" s="8"/>
      <c r="R15" s="8"/>
      <c r="T15" s="196"/>
      <c r="U15" s="195"/>
      <c r="V15" s="45" t="s">
        <v>640</v>
      </c>
      <c r="W15" s="47">
        <f>SUMIF($B$2:$B$918,"大學",$G$2:$G$918)</f>
        <v>0</v>
      </c>
    </row>
    <row r="16" spans="1:49" ht="16.2">
      <c r="A16" s="27">
        <v>14</v>
      </c>
      <c r="B16" s="10" t="s">
        <v>246</v>
      </c>
      <c r="C16" s="10" t="s">
        <v>1482</v>
      </c>
      <c r="D16" s="10" t="s">
        <v>536</v>
      </c>
      <c r="E16" s="10" t="s">
        <v>67</v>
      </c>
      <c r="F16" s="10"/>
      <c r="G16" s="53" t="s">
        <v>921</v>
      </c>
      <c r="H16" s="53" t="s">
        <v>921</v>
      </c>
      <c r="I16" s="53" t="s">
        <v>921</v>
      </c>
      <c r="J16" s="53" t="s">
        <v>921</v>
      </c>
      <c r="K16" s="53" t="s">
        <v>921</v>
      </c>
      <c r="L16" s="53" t="s">
        <v>921</v>
      </c>
      <c r="M16" s="72">
        <v>6</v>
      </c>
      <c r="N16" s="72">
        <v>10</v>
      </c>
      <c r="O16" s="72">
        <v>57</v>
      </c>
      <c r="P16" s="8"/>
      <c r="Q16" s="8"/>
      <c r="R16" s="8"/>
      <c r="T16" s="196"/>
      <c r="U16" s="195"/>
      <c r="V16" s="45" t="s">
        <v>643</v>
      </c>
      <c r="W16" s="47">
        <f>SUMIF($B$2:$B$918,"大學",$H$2:$H$918)</f>
        <v>0</v>
      </c>
    </row>
    <row r="17" spans="1:23">
      <c r="A17" s="27">
        <v>15</v>
      </c>
      <c r="B17" s="10" t="s">
        <v>413</v>
      </c>
      <c r="C17" s="10" t="s">
        <v>1494</v>
      </c>
      <c r="D17" s="10" t="s">
        <v>537</v>
      </c>
      <c r="E17" s="10" t="s">
        <v>524</v>
      </c>
      <c r="F17" s="8"/>
      <c r="G17" s="53" t="s">
        <v>921</v>
      </c>
      <c r="H17" s="53" t="s">
        <v>921</v>
      </c>
      <c r="I17" s="53" t="s">
        <v>921</v>
      </c>
      <c r="J17" s="53" t="s">
        <v>921</v>
      </c>
      <c r="K17" s="53" t="s">
        <v>921</v>
      </c>
      <c r="L17" s="53" t="s">
        <v>921</v>
      </c>
      <c r="M17" s="53" t="s">
        <v>631</v>
      </c>
      <c r="N17" s="53" t="s">
        <v>631</v>
      </c>
      <c r="O17" s="53" t="s">
        <v>631</v>
      </c>
      <c r="P17" s="8"/>
      <c r="Q17" s="8"/>
      <c r="R17" s="8"/>
      <c r="T17" s="196"/>
      <c r="U17" s="195"/>
      <c r="V17" s="45" t="s">
        <v>645</v>
      </c>
      <c r="W17" s="47">
        <f>SUMIF($B$2:$B$918,"大學",$I$2:$I$918)</f>
        <v>0</v>
      </c>
    </row>
    <row r="18" spans="1:23" ht="16.2">
      <c r="A18" s="27">
        <v>16</v>
      </c>
      <c r="B18" s="10" t="s">
        <v>269</v>
      </c>
      <c r="C18" s="10" t="s">
        <v>1495</v>
      </c>
      <c r="D18" s="10" t="s">
        <v>538</v>
      </c>
      <c r="E18" s="10" t="s">
        <v>67</v>
      </c>
      <c r="F18" s="8"/>
      <c r="G18" s="53" t="s">
        <v>921</v>
      </c>
      <c r="H18" s="53" t="s">
        <v>921</v>
      </c>
      <c r="I18" s="53" t="s">
        <v>921</v>
      </c>
      <c r="J18" s="55">
        <v>2</v>
      </c>
      <c r="K18" s="55">
        <v>1</v>
      </c>
      <c r="L18" s="55">
        <v>1</v>
      </c>
      <c r="M18" s="72">
        <v>2</v>
      </c>
      <c r="N18" s="72">
        <v>1</v>
      </c>
      <c r="O18" s="72">
        <v>1</v>
      </c>
      <c r="P18" s="8"/>
      <c r="Q18" s="8"/>
      <c r="R18" s="8"/>
      <c r="T18" s="196"/>
      <c r="U18" s="195" t="s">
        <v>654</v>
      </c>
      <c r="V18" s="45" t="s">
        <v>653</v>
      </c>
      <c r="W18" s="47">
        <f>W2+W6+W10+W14</f>
        <v>0</v>
      </c>
    </row>
    <row r="19" spans="1:23">
      <c r="A19" s="27">
        <v>17</v>
      </c>
      <c r="B19" s="10" t="s">
        <v>246</v>
      </c>
      <c r="C19" s="10" t="s">
        <v>1483</v>
      </c>
      <c r="D19" s="10" t="s">
        <v>539</v>
      </c>
      <c r="E19" s="10" t="s">
        <v>67</v>
      </c>
      <c r="F19" s="8"/>
      <c r="G19" s="53" t="s">
        <v>921</v>
      </c>
      <c r="H19" s="53" t="s">
        <v>921</v>
      </c>
      <c r="I19" s="53" t="s">
        <v>921</v>
      </c>
      <c r="J19" s="53" t="s">
        <v>921</v>
      </c>
      <c r="K19" s="53" t="s">
        <v>921</v>
      </c>
      <c r="L19" s="53" t="s">
        <v>921</v>
      </c>
      <c r="M19" s="53" t="s">
        <v>631</v>
      </c>
      <c r="N19" s="53" t="s">
        <v>631</v>
      </c>
      <c r="O19" s="53" t="s">
        <v>631</v>
      </c>
      <c r="P19" s="8"/>
      <c r="Q19" s="8"/>
      <c r="R19" s="8"/>
      <c r="T19" s="196"/>
      <c r="U19" s="195"/>
      <c r="V19" s="45" t="s">
        <v>640</v>
      </c>
      <c r="W19" s="47">
        <f>W3+W7+W11+W15</f>
        <v>0</v>
      </c>
    </row>
    <row r="20" spans="1:23" ht="16.2">
      <c r="A20" s="27">
        <v>18</v>
      </c>
      <c r="B20" s="10" t="s">
        <v>529</v>
      </c>
      <c r="C20" s="10" t="s">
        <v>1484</v>
      </c>
      <c r="D20" s="10" t="s">
        <v>540</v>
      </c>
      <c r="E20" s="10" t="s">
        <v>67</v>
      </c>
      <c r="F20" s="8"/>
      <c r="G20" s="53" t="s">
        <v>921</v>
      </c>
      <c r="H20" s="53" t="s">
        <v>921</v>
      </c>
      <c r="I20" s="53" t="s">
        <v>921</v>
      </c>
      <c r="J20" s="53" t="s">
        <v>921</v>
      </c>
      <c r="K20" s="53" t="s">
        <v>921</v>
      </c>
      <c r="L20" s="53" t="s">
        <v>921</v>
      </c>
      <c r="M20" s="72">
        <v>1</v>
      </c>
      <c r="N20" s="72">
        <v>1</v>
      </c>
      <c r="O20" s="53" t="s">
        <v>631</v>
      </c>
      <c r="P20" s="8"/>
      <c r="Q20" s="8"/>
      <c r="R20" s="8"/>
      <c r="T20" s="196"/>
      <c r="U20" s="195"/>
      <c r="V20" s="45" t="s">
        <v>643</v>
      </c>
      <c r="W20" s="47">
        <f>W4+W8+W12+W16</f>
        <v>0</v>
      </c>
    </row>
    <row r="21" spans="1:23">
      <c r="A21" s="27">
        <v>19</v>
      </c>
      <c r="B21" s="10" t="s">
        <v>269</v>
      </c>
      <c r="C21" s="10" t="s">
        <v>1496</v>
      </c>
      <c r="D21" s="10" t="s">
        <v>541</v>
      </c>
      <c r="E21" s="12" t="s">
        <v>136</v>
      </c>
      <c r="F21" s="27"/>
      <c r="G21" s="53" t="s">
        <v>921</v>
      </c>
      <c r="H21" s="53" t="s">
        <v>921</v>
      </c>
      <c r="I21" s="53" t="s">
        <v>921</v>
      </c>
      <c r="J21" s="53" t="s">
        <v>921</v>
      </c>
      <c r="K21" s="53" t="s">
        <v>921</v>
      </c>
      <c r="L21" s="53" t="s">
        <v>921</v>
      </c>
      <c r="M21" s="53" t="s">
        <v>631</v>
      </c>
      <c r="N21" s="53" t="s">
        <v>631</v>
      </c>
      <c r="O21" s="53" t="s">
        <v>631</v>
      </c>
      <c r="P21" s="27"/>
      <c r="Q21" s="27"/>
      <c r="R21" s="27"/>
      <c r="T21" s="196"/>
      <c r="U21" s="195"/>
      <c r="V21" s="45" t="s">
        <v>645</v>
      </c>
      <c r="W21" s="47">
        <f>W5+W9+W13+W17</f>
        <v>0</v>
      </c>
    </row>
    <row r="22" spans="1:23">
      <c r="A22" s="27">
        <v>20</v>
      </c>
      <c r="B22" s="10" t="s">
        <v>246</v>
      </c>
      <c r="C22" s="10" t="s">
        <v>1486</v>
      </c>
      <c r="D22" s="10" t="s">
        <v>542</v>
      </c>
      <c r="E22" s="10" t="s">
        <v>524</v>
      </c>
      <c r="F22" s="27"/>
      <c r="G22" s="53" t="s">
        <v>921</v>
      </c>
      <c r="H22" s="53" t="s">
        <v>921</v>
      </c>
      <c r="I22" s="53" t="s">
        <v>921</v>
      </c>
      <c r="J22" s="53" t="s">
        <v>921</v>
      </c>
      <c r="K22" s="53" t="s">
        <v>921</v>
      </c>
      <c r="L22" s="53" t="s">
        <v>921</v>
      </c>
      <c r="M22" s="53" t="s">
        <v>631</v>
      </c>
      <c r="N22" s="53" t="s">
        <v>631</v>
      </c>
      <c r="O22" s="53" t="s">
        <v>631</v>
      </c>
      <c r="P22" s="27"/>
      <c r="Q22" s="27"/>
      <c r="R22" s="27"/>
      <c r="T22" s="196" t="s">
        <v>646</v>
      </c>
      <c r="U22" s="195" t="s">
        <v>647</v>
      </c>
      <c r="V22" s="45" t="s">
        <v>653</v>
      </c>
      <c r="W22" s="47">
        <v>14</v>
      </c>
    </row>
    <row r="23" spans="1:23" ht="16.2">
      <c r="A23" s="27">
        <v>21</v>
      </c>
      <c r="B23" s="10" t="s">
        <v>525</v>
      </c>
      <c r="C23" s="10" t="s">
        <v>1497</v>
      </c>
      <c r="D23" s="10" t="s">
        <v>543</v>
      </c>
      <c r="E23" s="10" t="s">
        <v>67</v>
      </c>
      <c r="F23" s="27"/>
      <c r="G23" s="53" t="s">
        <v>921</v>
      </c>
      <c r="H23" s="53" t="s">
        <v>921</v>
      </c>
      <c r="I23" s="53" t="s">
        <v>921</v>
      </c>
      <c r="J23" s="53" t="s">
        <v>921</v>
      </c>
      <c r="K23" s="53" t="s">
        <v>921</v>
      </c>
      <c r="L23" s="53" t="s">
        <v>921</v>
      </c>
      <c r="M23" s="72">
        <v>9</v>
      </c>
      <c r="N23" s="53" t="s">
        <v>631</v>
      </c>
      <c r="O23" s="72">
        <v>258</v>
      </c>
      <c r="P23" s="27"/>
      <c r="Q23" s="27"/>
      <c r="R23" s="27"/>
      <c r="T23" s="196"/>
      <c r="U23" s="195"/>
      <c r="V23" s="45" t="s">
        <v>640</v>
      </c>
      <c r="W23" s="47">
        <f>SUMIF($B$2:$B$918,"國小",$J$2:$J$918)</f>
        <v>23</v>
      </c>
    </row>
    <row r="24" spans="1:23" ht="16.2">
      <c r="A24" s="27">
        <v>22</v>
      </c>
      <c r="B24" s="10" t="s">
        <v>413</v>
      </c>
      <c r="C24" s="10" t="s">
        <v>1498</v>
      </c>
      <c r="D24" s="10" t="s">
        <v>544</v>
      </c>
      <c r="E24" s="12" t="s">
        <v>136</v>
      </c>
      <c r="F24" s="27"/>
      <c r="G24" s="53" t="s">
        <v>921</v>
      </c>
      <c r="H24" s="53" t="s">
        <v>921</v>
      </c>
      <c r="I24" s="53" t="s">
        <v>921</v>
      </c>
      <c r="J24" s="55">
        <v>2</v>
      </c>
      <c r="K24" s="55">
        <v>1</v>
      </c>
      <c r="L24" s="55">
        <v>1</v>
      </c>
      <c r="M24" s="72">
        <v>4</v>
      </c>
      <c r="N24" s="72">
        <v>1</v>
      </c>
      <c r="O24" s="72">
        <v>54</v>
      </c>
      <c r="P24" s="27"/>
      <c r="Q24" s="27"/>
      <c r="R24" s="27"/>
      <c r="T24" s="196"/>
      <c r="U24" s="195"/>
      <c r="V24" s="45" t="s">
        <v>643</v>
      </c>
      <c r="W24" s="47">
        <f>SUMIF($B$2:$B$918,"國小",$K$2:$K$918)</f>
        <v>9</v>
      </c>
    </row>
    <row r="25" spans="1:23" ht="16.2">
      <c r="A25" s="27">
        <v>23</v>
      </c>
      <c r="B25" s="10" t="s">
        <v>42</v>
      </c>
      <c r="C25" s="10">
        <v>134625</v>
      </c>
      <c r="D25" s="10" t="s">
        <v>920</v>
      </c>
      <c r="E25" s="8" t="s">
        <v>185</v>
      </c>
      <c r="F25" s="27"/>
      <c r="G25" s="53" t="s">
        <v>921</v>
      </c>
      <c r="H25" s="53" t="s">
        <v>921</v>
      </c>
      <c r="I25" s="53" t="s">
        <v>921</v>
      </c>
      <c r="J25" s="53" t="s">
        <v>921</v>
      </c>
      <c r="K25" s="53" t="s">
        <v>921</v>
      </c>
      <c r="L25" s="53" t="s">
        <v>921</v>
      </c>
      <c r="M25" s="72">
        <v>1</v>
      </c>
      <c r="N25" s="72">
        <v>1</v>
      </c>
      <c r="O25" s="53" t="s">
        <v>631</v>
      </c>
      <c r="P25" s="27"/>
      <c r="Q25" s="27"/>
      <c r="R25" s="27"/>
      <c r="T25" s="196"/>
      <c r="U25" s="195"/>
      <c r="V25" s="45" t="s">
        <v>645</v>
      </c>
      <c r="W25" s="47">
        <f>SUMIF($B$2:$B$918,"國小",$L$2:$L$918)</f>
        <v>441</v>
      </c>
    </row>
    <row r="26" spans="1:23" ht="16.2">
      <c r="A26" s="27">
        <v>24</v>
      </c>
      <c r="B26" s="10" t="s">
        <v>42</v>
      </c>
      <c r="C26" s="10">
        <v>134742</v>
      </c>
      <c r="D26" s="10" t="s">
        <v>915</v>
      </c>
      <c r="E26" s="8" t="s">
        <v>185</v>
      </c>
      <c r="F26" s="27"/>
      <c r="G26" s="53" t="s">
        <v>921</v>
      </c>
      <c r="H26" s="53" t="s">
        <v>921</v>
      </c>
      <c r="I26" s="53" t="s">
        <v>921</v>
      </c>
      <c r="J26" s="53" t="s">
        <v>921</v>
      </c>
      <c r="K26" s="53" t="s">
        <v>921</v>
      </c>
      <c r="L26" s="53" t="s">
        <v>921</v>
      </c>
      <c r="M26" s="72">
        <v>1</v>
      </c>
      <c r="N26" s="72">
        <v>1</v>
      </c>
      <c r="O26" s="53" t="s">
        <v>631</v>
      </c>
      <c r="P26" s="27"/>
      <c r="Q26" s="27"/>
      <c r="R26" s="27"/>
      <c r="T26" s="196"/>
      <c r="U26" s="197" t="s">
        <v>648</v>
      </c>
      <c r="V26" s="45" t="s">
        <v>653</v>
      </c>
      <c r="W26" s="47">
        <v>8</v>
      </c>
    </row>
    <row r="27" spans="1:23" ht="16.2">
      <c r="A27" s="27">
        <v>25</v>
      </c>
      <c r="B27" s="10" t="s">
        <v>42</v>
      </c>
      <c r="C27" s="10">
        <v>134615</v>
      </c>
      <c r="D27" s="10" t="s">
        <v>818</v>
      </c>
      <c r="E27" s="8" t="s">
        <v>185</v>
      </c>
      <c r="F27" s="27"/>
      <c r="G27" s="53" t="s">
        <v>921</v>
      </c>
      <c r="H27" s="53" t="s">
        <v>921</v>
      </c>
      <c r="I27" s="53" t="s">
        <v>921</v>
      </c>
      <c r="J27" s="53" t="s">
        <v>921</v>
      </c>
      <c r="K27" s="53" t="s">
        <v>921</v>
      </c>
      <c r="L27" s="53" t="s">
        <v>921</v>
      </c>
      <c r="M27" s="72">
        <v>1</v>
      </c>
      <c r="N27" s="72">
        <v>1</v>
      </c>
      <c r="O27" s="53" t="s">
        <v>631</v>
      </c>
      <c r="P27" s="27"/>
      <c r="Q27" s="27"/>
      <c r="R27" s="27"/>
      <c r="T27" s="196"/>
      <c r="U27" s="197"/>
      <c r="V27" s="45" t="s">
        <v>640</v>
      </c>
      <c r="W27" s="47">
        <f>SUMIF($B$2:$B$918,"國中",$J$2:$J$918)</f>
        <v>4</v>
      </c>
    </row>
    <row r="28" spans="1:23" ht="16.2">
      <c r="A28" s="27">
        <v>26</v>
      </c>
      <c r="B28" s="10" t="s">
        <v>42</v>
      </c>
      <c r="C28" s="10">
        <v>134635</v>
      </c>
      <c r="D28" s="10" t="s">
        <v>1500</v>
      </c>
      <c r="E28" s="8" t="s">
        <v>185</v>
      </c>
      <c r="F28" s="27"/>
      <c r="G28" s="53" t="s">
        <v>921</v>
      </c>
      <c r="H28" s="53" t="s">
        <v>921</v>
      </c>
      <c r="I28" s="53" t="s">
        <v>921</v>
      </c>
      <c r="J28" s="53" t="s">
        <v>921</v>
      </c>
      <c r="K28" s="53" t="s">
        <v>921</v>
      </c>
      <c r="L28" s="53" t="s">
        <v>921</v>
      </c>
      <c r="M28" s="72">
        <v>2</v>
      </c>
      <c r="N28" s="72">
        <v>1</v>
      </c>
      <c r="O28" s="72">
        <v>31</v>
      </c>
      <c r="P28" s="27"/>
      <c r="Q28" s="27"/>
      <c r="R28" s="27"/>
      <c r="T28" s="196"/>
      <c r="U28" s="197"/>
      <c r="V28" s="45" t="s">
        <v>643</v>
      </c>
      <c r="W28" s="47">
        <f>SUMIF($B$2:$B$918,"國中",$K$2:$K$918)</f>
        <v>2</v>
      </c>
    </row>
    <row r="29" spans="1:23" ht="16.2">
      <c r="A29" s="27">
        <v>27</v>
      </c>
      <c r="B29" s="10" t="s">
        <v>42</v>
      </c>
      <c r="C29" s="10">
        <v>134677</v>
      </c>
      <c r="D29" s="10" t="s">
        <v>916</v>
      </c>
      <c r="E29" s="8" t="s">
        <v>185</v>
      </c>
      <c r="F29" s="27"/>
      <c r="G29" s="53" t="s">
        <v>921</v>
      </c>
      <c r="H29" s="53" t="s">
        <v>921</v>
      </c>
      <c r="I29" s="53" t="s">
        <v>921</v>
      </c>
      <c r="J29" s="53" t="s">
        <v>921</v>
      </c>
      <c r="K29" s="53" t="s">
        <v>921</v>
      </c>
      <c r="L29" s="53" t="s">
        <v>921</v>
      </c>
      <c r="M29" s="72">
        <v>1</v>
      </c>
      <c r="N29" s="72">
        <v>1</v>
      </c>
      <c r="O29" s="53" t="s">
        <v>631</v>
      </c>
      <c r="P29" s="27"/>
      <c r="Q29" s="27"/>
      <c r="R29" s="27"/>
      <c r="T29" s="196"/>
      <c r="U29" s="197"/>
      <c r="V29" s="45" t="s">
        <v>645</v>
      </c>
      <c r="W29" s="47">
        <f>SUMIF($B$2:$B$918,"國中",$L$2:$L$918)</f>
        <v>2</v>
      </c>
    </row>
    <row r="30" spans="1:23">
      <c r="A30" s="102">
        <v>28</v>
      </c>
      <c r="B30" s="102" t="s">
        <v>910</v>
      </c>
      <c r="C30" s="102" t="s">
        <v>1472</v>
      </c>
      <c r="D30" s="10" t="s">
        <v>917</v>
      </c>
      <c r="E30" s="10" t="s">
        <v>67</v>
      </c>
      <c r="F30" s="102"/>
      <c r="G30" s="53" t="s">
        <v>921</v>
      </c>
      <c r="H30" s="53" t="s">
        <v>921</v>
      </c>
      <c r="I30" s="53" t="s">
        <v>921</v>
      </c>
      <c r="J30" s="53" t="s">
        <v>921</v>
      </c>
      <c r="K30" s="53" t="s">
        <v>921</v>
      </c>
      <c r="L30" s="53" t="s">
        <v>921</v>
      </c>
      <c r="M30" s="53" t="s">
        <v>631</v>
      </c>
      <c r="N30" s="53" t="s">
        <v>631</v>
      </c>
      <c r="O30" s="53" t="s">
        <v>631</v>
      </c>
      <c r="P30" s="38"/>
      <c r="Q30" s="27"/>
      <c r="R30" s="27"/>
      <c r="T30" s="196"/>
      <c r="U30" s="195" t="s">
        <v>649</v>
      </c>
      <c r="V30" s="45" t="s">
        <v>653</v>
      </c>
      <c r="W30" s="47">
        <v>0</v>
      </c>
    </row>
    <row r="31" spans="1:23">
      <c r="A31" s="102">
        <v>29</v>
      </c>
      <c r="B31" s="102" t="s">
        <v>1499</v>
      </c>
      <c r="C31" s="102" t="s">
        <v>1487</v>
      </c>
      <c r="D31" s="102" t="s">
        <v>792</v>
      </c>
      <c r="E31" s="102" t="s">
        <v>1489</v>
      </c>
      <c r="F31" s="102" t="s">
        <v>1490</v>
      </c>
      <c r="G31" s="53" t="s">
        <v>631</v>
      </c>
      <c r="H31" s="53" t="s">
        <v>631</v>
      </c>
      <c r="I31" s="53" t="s">
        <v>631</v>
      </c>
      <c r="J31" s="53" t="s">
        <v>631</v>
      </c>
      <c r="K31" s="53" t="s">
        <v>631</v>
      </c>
      <c r="L31" s="53" t="s">
        <v>631</v>
      </c>
      <c r="M31" s="55">
        <v>2</v>
      </c>
      <c r="N31" s="55">
        <v>1</v>
      </c>
      <c r="O31" s="55">
        <v>47</v>
      </c>
      <c r="T31" s="196"/>
      <c r="U31" s="195"/>
      <c r="V31" s="45" t="s">
        <v>640</v>
      </c>
      <c r="W31" s="47">
        <f>SUMIF($B$2:$B$918,"高中職",$J$2:$J$918)</f>
        <v>0</v>
      </c>
    </row>
    <row r="32" spans="1:23" ht="16.2">
      <c r="C32" s="30"/>
      <c r="D32" s="30"/>
      <c r="T32" s="196"/>
      <c r="U32" s="195"/>
      <c r="V32" s="45" t="s">
        <v>643</v>
      </c>
      <c r="W32" s="47">
        <f>SUMIF($B$2:$B$918,"高中職",$K$2:$K$918)</f>
        <v>0</v>
      </c>
    </row>
    <row r="33" spans="3:23" ht="16.2">
      <c r="C33" s="30"/>
      <c r="D33" s="30"/>
      <c r="T33" s="196"/>
      <c r="U33" s="195"/>
      <c r="V33" s="45" t="s">
        <v>645</v>
      </c>
      <c r="W33" s="47">
        <f>SUMIF($B$2:$B$918,"高中職",$L$2:$L$918)</f>
        <v>0</v>
      </c>
    </row>
    <row r="34" spans="3:23" ht="16.2">
      <c r="C34" s="30"/>
      <c r="D34" s="30"/>
      <c r="T34" s="196"/>
      <c r="U34" s="195" t="s">
        <v>650</v>
      </c>
      <c r="V34" s="45" t="s">
        <v>653</v>
      </c>
      <c r="W34" s="47">
        <v>0</v>
      </c>
    </row>
    <row r="35" spans="3:23" ht="16.2">
      <c r="C35" s="30"/>
      <c r="D35" s="30"/>
      <c r="T35" s="196"/>
      <c r="U35" s="195"/>
      <c r="V35" s="45" t="s">
        <v>640</v>
      </c>
      <c r="W35" s="47">
        <f>SUMIF($B$2:$B$918,"大學",$J$2:$J$918)</f>
        <v>0</v>
      </c>
    </row>
    <row r="36" spans="3:23" ht="16.2">
      <c r="C36" s="30"/>
      <c r="D36" s="30"/>
      <c r="T36" s="196"/>
      <c r="U36" s="195"/>
      <c r="V36" s="45" t="s">
        <v>643</v>
      </c>
      <c r="W36" s="47">
        <f>SUMIF($B$2:$B$918,"大學",$K$2:$K$918)</f>
        <v>0</v>
      </c>
    </row>
    <row r="37" spans="3:23" ht="16.2">
      <c r="C37" s="30"/>
      <c r="D37" s="30"/>
      <c r="T37" s="196"/>
      <c r="U37" s="195"/>
      <c r="V37" s="45" t="s">
        <v>645</v>
      </c>
      <c r="W37" s="47">
        <f>SUMIF($B$2:$B$918,"大學",$L$2:$L$918)</f>
        <v>0</v>
      </c>
    </row>
    <row r="38" spans="3:23" ht="16.2">
      <c r="C38" s="30"/>
      <c r="D38" s="30"/>
      <c r="T38" s="196"/>
      <c r="U38" s="195" t="s">
        <v>654</v>
      </c>
      <c r="V38" s="45" t="s">
        <v>653</v>
      </c>
      <c r="W38" s="47">
        <f>W22+W26+W30+W34</f>
        <v>22</v>
      </c>
    </row>
    <row r="39" spans="3:23" ht="16.2">
      <c r="C39" s="30"/>
      <c r="D39" s="30"/>
      <c r="T39" s="196"/>
      <c r="U39" s="195"/>
      <c r="V39" s="45" t="s">
        <v>640</v>
      </c>
      <c r="W39" s="47">
        <f>W23+W27+W31+W35</f>
        <v>27</v>
      </c>
    </row>
    <row r="40" spans="3:23" ht="16.2">
      <c r="C40" s="30"/>
      <c r="D40" s="30"/>
      <c r="T40" s="196"/>
      <c r="U40" s="195"/>
      <c r="V40" s="45" t="s">
        <v>643</v>
      </c>
      <c r="W40" s="47">
        <f>W24+W28+W32+W36</f>
        <v>11</v>
      </c>
    </row>
    <row r="41" spans="3:23" ht="16.2">
      <c r="C41" s="30"/>
      <c r="D41" s="30"/>
      <c r="T41" s="196"/>
      <c r="U41" s="195"/>
      <c r="V41" s="45" t="s">
        <v>645</v>
      </c>
      <c r="W41" s="47">
        <f>W25+W29+W33+W37</f>
        <v>443</v>
      </c>
    </row>
    <row r="42" spans="3:23" ht="16.2">
      <c r="C42" s="30"/>
      <c r="D42" s="30"/>
      <c r="T42" s="196" t="s">
        <v>652</v>
      </c>
      <c r="U42" s="195" t="s">
        <v>647</v>
      </c>
      <c r="V42" s="45" t="s">
        <v>653</v>
      </c>
      <c r="W42" s="47">
        <f>SUMPRODUCT(--EXACT($B$2:$B$923,U2))</f>
        <v>20</v>
      </c>
    </row>
    <row r="43" spans="3:23" ht="16.2">
      <c r="C43" s="30"/>
      <c r="D43" s="30"/>
      <c r="T43" s="196"/>
      <c r="U43" s="195"/>
      <c r="V43" s="45" t="s">
        <v>640</v>
      </c>
      <c r="W43" s="49">
        <f>SUMIF($B$2:$B$918,"國小",$M$2:$M$918)</f>
        <v>70</v>
      </c>
    </row>
    <row r="44" spans="3:23" ht="16.2">
      <c r="C44" s="30"/>
      <c r="D44" s="30"/>
      <c r="T44" s="196"/>
      <c r="U44" s="195"/>
      <c r="V44" s="45" t="s">
        <v>643</v>
      </c>
      <c r="W44" s="47">
        <f>SUMIF($B$2:$B$918,"國小",$N$2:$N$918)</f>
        <v>74</v>
      </c>
    </row>
    <row r="45" spans="3:23" ht="16.2">
      <c r="C45" s="30"/>
      <c r="D45" s="30"/>
      <c r="T45" s="196"/>
      <c r="U45" s="195"/>
      <c r="V45" s="45" t="s">
        <v>645</v>
      </c>
      <c r="W45" s="47">
        <f>SUMIF($B$2:$B$918,"國小",$O$2:$O$918)</f>
        <v>1142</v>
      </c>
    </row>
    <row r="46" spans="3:23" ht="16.2">
      <c r="C46" s="30"/>
      <c r="D46" s="30"/>
      <c r="T46" s="196"/>
      <c r="U46" s="197" t="s">
        <v>648</v>
      </c>
      <c r="V46" s="45" t="s">
        <v>653</v>
      </c>
      <c r="W46" s="47">
        <f>SUMPRODUCT(--EXACT($B$2:$B$923,U46))</f>
        <v>8</v>
      </c>
    </row>
    <row r="47" spans="3:23" ht="16.2">
      <c r="C47" s="30"/>
      <c r="D47" s="30"/>
      <c r="T47" s="196"/>
      <c r="U47" s="197"/>
      <c r="V47" s="45" t="s">
        <v>640</v>
      </c>
      <c r="W47" s="49">
        <f>SUMIF($B$2:$B$918,"國中",$M$2:$M$918)</f>
        <v>35</v>
      </c>
    </row>
    <row r="48" spans="3:23" ht="16.2">
      <c r="C48" s="30"/>
      <c r="D48" s="30"/>
      <c r="T48" s="196"/>
      <c r="U48" s="197"/>
      <c r="V48" s="45" t="s">
        <v>643</v>
      </c>
      <c r="W48" s="47">
        <f>SUMIF($B$2:$B$918,"國中",$N$2:$N$918)</f>
        <v>2</v>
      </c>
    </row>
    <row r="49" spans="3:23" ht="16.2">
      <c r="C49" s="30"/>
      <c r="D49" s="30"/>
      <c r="T49" s="196"/>
      <c r="U49" s="197"/>
      <c r="V49" s="45" t="s">
        <v>645</v>
      </c>
      <c r="W49" s="47">
        <f>SUMIF($B$2:$B$918,"國中",$O$2:$O$918)</f>
        <v>781</v>
      </c>
    </row>
    <row r="50" spans="3:23" ht="16.2">
      <c r="C50" s="30"/>
      <c r="D50" s="30"/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3:23" ht="16.2">
      <c r="C51" s="30"/>
      <c r="D51" s="30"/>
      <c r="T51" s="196"/>
      <c r="U51" s="195"/>
      <c r="V51" s="45" t="s">
        <v>640</v>
      </c>
      <c r="W51" s="49">
        <f>SUMIF($B$2:$B$918,"高中職",$M$2:$M$918)</f>
        <v>0</v>
      </c>
    </row>
    <row r="52" spans="3:23" ht="16.2">
      <c r="C52" s="30"/>
      <c r="D52" s="30"/>
      <c r="T52" s="196"/>
      <c r="U52" s="195"/>
      <c r="V52" s="45" t="s">
        <v>643</v>
      </c>
      <c r="W52" s="47">
        <f>SUMIF($B$2:$B$918,"高中職",$N$2:$N$918)</f>
        <v>0</v>
      </c>
    </row>
    <row r="53" spans="3:23" ht="16.2">
      <c r="C53" s="30"/>
      <c r="D53" s="30"/>
      <c r="T53" s="196"/>
      <c r="U53" s="195"/>
      <c r="V53" s="45" t="s">
        <v>645</v>
      </c>
      <c r="W53" s="47">
        <f>SUMIF($B$2:$B$918,"高中職",$O$2:$O$918)</f>
        <v>0</v>
      </c>
    </row>
    <row r="54" spans="3:23" ht="16.2">
      <c r="C54" s="30"/>
      <c r="D54" s="30"/>
      <c r="T54" s="196"/>
      <c r="U54" s="195" t="s">
        <v>650</v>
      </c>
      <c r="V54" s="45" t="s">
        <v>653</v>
      </c>
      <c r="W54" s="47">
        <f>SUMPRODUCT(--EXACT($B$2:$B$923,U54))</f>
        <v>1</v>
      </c>
    </row>
    <row r="55" spans="3:23" ht="16.2">
      <c r="C55" s="30"/>
      <c r="D55" s="30"/>
      <c r="T55" s="196"/>
      <c r="U55" s="195"/>
      <c r="V55" s="45" t="s">
        <v>640</v>
      </c>
      <c r="W55" s="49">
        <f>SUMIF($B$2:$B$918,"大學",$M$2:$M$918)</f>
        <v>0</v>
      </c>
    </row>
    <row r="56" spans="3:23" ht="16.2">
      <c r="C56" s="30"/>
      <c r="D56" s="30"/>
      <c r="T56" s="196"/>
      <c r="U56" s="195"/>
      <c r="V56" s="45" t="s">
        <v>643</v>
      </c>
      <c r="W56" s="47">
        <f>SUMIF($B$2:$B$918,"大學",$N$2:$N$918)</f>
        <v>0</v>
      </c>
    </row>
    <row r="57" spans="3:23" ht="16.2">
      <c r="C57" s="30"/>
      <c r="D57" s="30"/>
      <c r="T57" s="196"/>
      <c r="U57" s="195"/>
      <c r="V57" s="45" t="s">
        <v>645</v>
      </c>
      <c r="W57" s="47">
        <f>SUMIF($B$2:$B$918,"大學",$O$2:$O$918)</f>
        <v>0</v>
      </c>
    </row>
    <row r="58" spans="3:23" ht="16.2">
      <c r="C58" s="30"/>
      <c r="D58" s="30"/>
      <c r="T58" s="196"/>
      <c r="U58" s="195" t="s">
        <v>654</v>
      </c>
      <c r="V58" s="45" t="s">
        <v>653</v>
      </c>
      <c r="W58" s="47">
        <f>W42+W46+W50+W54</f>
        <v>29</v>
      </c>
    </row>
    <row r="59" spans="3:23" ht="16.2">
      <c r="C59" s="30"/>
      <c r="D59" s="30"/>
      <c r="T59" s="196"/>
      <c r="U59" s="195"/>
      <c r="V59" s="45" t="s">
        <v>640</v>
      </c>
      <c r="W59" s="47">
        <f>W43+W47+W51+W55</f>
        <v>105</v>
      </c>
    </row>
    <row r="60" spans="3:23">
      <c r="T60" s="196"/>
      <c r="U60" s="195"/>
      <c r="V60" s="45" t="s">
        <v>643</v>
      </c>
      <c r="W60" s="47">
        <f>W44+W48+W52+W56</f>
        <v>76</v>
      </c>
    </row>
    <row r="61" spans="3:23">
      <c r="T61" s="196"/>
      <c r="U61" s="195"/>
      <c r="V61" s="45" t="s">
        <v>645</v>
      </c>
      <c r="W61" s="47">
        <f>W45+W49+W53+W57</f>
        <v>1923</v>
      </c>
    </row>
  </sheetData>
  <mergeCells count="19">
    <mergeCell ref="T42:T61"/>
    <mergeCell ref="U42:U45"/>
    <mergeCell ref="U46:U49"/>
    <mergeCell ref="U50:U53"/>
    <mergeCell ref="U54:U57"/>
    <mergeCell ref="U58:U61"/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</mergeCells>
  <phoneticPr fontId="1" type="noConversion"/>
  <conditionalFormatting sqref="D31:D1048576 D1:D29">
    <cfRule type="duplicateValues" dxfId="41" priority="6"/>
  </conditionalFormatting>
  <conditionalFormatting sqref="D1:D1048576">
    <cfRule type="duplicateValues" dxfId="40" priority="5"/>
  </conditionalFormatting>
  <conditionalFormatting sqref="D30">
    <cfRule type="duplicateValues" dxfId="39" priority="4"/>
  </conditionalFormatting>
  <conditionalFormatting sqref="C2">
    <cfRule type="duplicateValues" dxfId="38" priority="2"/>
  </conditionalFormatting>
  <conditionalFormatting sqref="C2">
    <cfRule type="duplicateValues" dxfId="37" priority="3"/>
  </conditionalFormatting>
  <conditionalFormatting sqref="C1:C1048576">
    <cfRule type="duplicateValues" dxfId="3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fitToWidth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workbookViewId="0">
      <selection activeCell="C2" sqref="C2"/>
    </sheetView>
  </sheetViews>
  <sheetFormatPr defaultColWidth="8.77734375" defaultRowHeight="15.6"/>
  <cols>
    <col min="1" max="2" width="4.77734375" style="16" bestFit="1" customWidth="1"/>
    <col min="3" max="3" width="9.6640625" style="28" bestFit="1" customWidth="1"/>
    <col min="4" max="4" width="11.33203125" style="16" bestFit="1" customWidth="1"/>
    <col min="5" max="5" width="14.33203125" style="16" bestFit="1" customWidth="1"/>
    <col min="6" max="6" width="14.6640625" style="16" bestFit="1" customWidth="1"/>
    <col min="7" max="7" width="8" style="56" bestFit="1" customWidth="1"/>
    <col min="8" max="9" width="13.109375" style="56" bestFit="1" customWidth="1"/>
    <col min="10" max="10" width="8" style="56" bestFit="1" customWidth="1"/>
    <col min="11" max="12" width="13.109375" style="56" bestFit="1" customWidth="1"/>
    <col min="13" max="13" width="9.44140625" style="56" bestFit="1" customWidth="1"/>
    <col min="14" max="15" width="13.109375" style="56" bestFit="1" customWidth="1"/>
    <col min="16" max="16" width="9.44140625" style="16" hidden="1" customWidth="1"/>
    <col min="17" max="18" width="13.109375" style="16" hidden="1" customWidth="1"/>
    <col min="19" max="19" width="8.77734375" style="16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16"/>
  </cols>
  <sheetData>
    <row r="1" spans="1:49" ht="20.100000000000001" customHeight="1">
      <c r="A1" s="199" t="s">
        <v>1507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922</v>
      </c>
      <c r="H2" s="93" t="s">
        <v>48</v>
      </c>
      <c r="I2" s="93" t="s">
        <v>47</v>
      </c>
      <c r="J2" s="93" t="s">
        <v>923</v>
      </c>
      <c r="K2" s="93" t="s">
        <v>49</v>
      </c>
      <c r="L2" s="93" t="s">
        <v>50</v>
      </c>
      <c r="M2" s="93" t="s">
        <v>913</v>
      </c>
      <c r="N2" s="93" t="s">
        <v>51</v>
      </c>
      <c r="O2" s="93" t="s">
        <v>924</v>
      </c>
      <c r="P2" s="92" t="s">
        <v>925</v>
      </c>
      <c r="Q2" s="92" t="s">
        <v>52</v>
      </c>
      <c r="R2" s="92" t="s">
        <v>926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10" t="s">
        <v>545</v>
      </c>
      <c r="C3" s="10" t="s">
        <v>1502</v>
      </c>
      <c r="D3" s="10" t="s">
        <v>546</v>
      </c>
      <c r="E3" s="10" t="s">
        <v>547</v>
      </c>
      <c r="F3" s="8"/>
      <c r="G3" s="53" t="s">
        <v>928</v>
      </c>
      <c r="H3" s="53" t="s">
        <v>928</v>
      </c>
      <c r="I3" s="53" t="s">
        <v>928</v>
      </c>
      <c r="J3" s="53" t="s">
        <v>928</v>
      </c>
      <c r="K3" s="53" t="s">
        <v>928</v>
      </c>
      <c r="L3" s="53" t="s">
        <v>928</v>
      </c>
      <c r="M3" s="72">
        <v>1</v>
      </c>
      <c r="N3" s="72">
        <v>1</v>
      </c>
      <c r="O3" s="53" t="s">
        <v>631</v>
      </c>
      <c r="P3" s="8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20.100000000000001" customHeight="1">
      <c r="A4" s="8">
        <v>2</v>
      </c>
      <c r="B4" s="10" t="s">
        <v>548</v>
      </c>
      <c r="C4" s="10" t="s">
        <v>1503</v>
      </c>
      <c r="D4" s="10" t="s">
        <v>549</v>
      </c>
      <c r="E4" s="10" t="s">
        <v>547</v>
      </c>
      <c r="F4" s="8"/>
      <c r="G4" s="53" t="s">
        <v>928</v>
      </c>
      <c r="H4" s="53" t="s">
        <v>928</v>
      </c>
      <c r="I4" s="53" t="s">
        <v>928</v>
      </c>
      <c r="J4" s="55">
        <v>1</v>
      </c>
      <c r="K4" s="55">
        <v>1</v>
      </c>
      <c r="L4" s="55">
        <v>0</v>
      </c>
      <c r="M4" s="72">
        <v>3</v>
      </c>
      <c r="N4" s="72">
        <v>1</v>
      </c>
      <c r="O4" s="72">
        <v>29</v>
      </c>
      <c r="P4" s="8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ht="20.100000000000001" customHeight="1">
      <c r="A5" s="8">
        <v>3</v>
      </c>
      <c r="B5" s="10" t="s">
        <v>411</v>
      </c>
      <c r="C5" s="10" t="s">
        <v>1504</v>
      </c>
      <c r="D5" s="10" t="s">
        <v>550</v>
      </c>
      <c r="E5" s="10" t="s">
        <v>408</v>
      </c>
      <c r="F5" s="8"/>
      <c r="G5" s="53" t="s">
        <v>928</v>
      </c>
      <c r="H5" s="53" t="s">
        <v>928</v>
      </c>
      <c r="I5" s="53" t="s">
        <v>928</v>
      </c>
      <c r="J5" s="55">
        <v>1</v>
      </c>
      <c r="K5" s="55">
        <v>1</v>
      </c>
      <c r="L5" s="55">
        <v>0</v>
      </c>
      <c r="M5" s="72">
        <v>6</v>
      </c>
      <c r="N5" s="72">
        <v>7</v>
      </c>
      <c r="O5" s="72">
        <v>52</v>
      </c>
      <c r="P5" s="8"/>
      <c r="Q5" s="8"/>
      <c r="R5" s="8"/>
      <c r="T5" s="196"/>
      <c r="U5" s="195"/>
      <c r="V5" s="45" t="s">
        <v>645</v>
      </c>
      <c r="W5" s="47">
        <f>SUMIF($B$2:$B$918,"國小",$I$2:$I$918)</f>
        <v>0</v>
      </c>
    </row>
    <row r="6" spans="1:49" ht="20.100000000000001" customHeight="1">
      <c r="A6" s="8">
        <v>4</v>
      </c>
      <c r="B6" s="10" t="s">
        <v>246</v>
      </c>
      <c r="C6" s="10" t="s">
        <v>1505</v>
      </c>
      <c r="D6" s="10" t="s">
        <v>551</v>
      </c>
      <c r="E6" s="10" t="s">
        <v>547</v>
      </c>
      <c r="F6" s="10"/>
      <c r="G6" s="53" t="s">
        <v>928</v>
      </c>
      <c r="H6" s="53" t="s">
        <v>928</v>
      </c>
      <c r="I6" s="53" t="s">
        <v>928</v>
      </c>
      <c r="J6" s="53" t="s">
        <v>928</v>
      </c>
      <c r="K6" s="53" t="s">
        <v>928</v>
      </c>
      <c r="L6" s="53" t="s">
        <v>928</v>
      </c>
      <c r="M6" s="53" t="s">
        <v>631</v>
      </c>
      <c r="N6" s="53" t="s">
        <v>631</v>
      </c>
      <c r="O6" s="53" t="s">
        <v>631</v>
      </c>
      <c r="P6" s="8"/>
      <c r="Q6" s="8"/>
      <c r="R6" s="8"/>
      <c r="S6" s="18"/>
      <c r="T6" s="196"/>
      <c r="U6" s="197" t="s">
        <v>648</v>
      </c>
      <c r="V6" s="45" t="s">
        <v>653</v>
      </c>
      <c r="W6" s="47">
        <v>0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>
      <c r="A7" s="8">
        <v>5</v>
      </c>
      <c r="B7" s="10" t="s">
        <v>545</v>
      </c>
      <c r="C7" s="10" t="s">
        <v>1506</v>
      </c>
      <c r="D7" s="10" t="s">
        <v>552</v>
      </c>
      <c r="E7" s="10" t="s">
        <v>547</v>
      </c>
      <c r="F7" s="8"/>
      <c r="G7" s="53" t="s">
        <v>928</v>
      </c>
      <c r="H7" s="53" t="s">
        <v>928</v>
      </c>
      <c r="I7" s="53" t="s">
        <v>928</v>
      </c>
      <c r="J7" s="53" t="s">
        <v>928</v>
      </c>
      <c r="K7" s="53" t="s">
        <v>928</v>
      </c>
      <c r="L7" s="53" t="s">
        <v>928</v>
      </c>
      <c r="M7" s="53" t="s">
        <v>631</v>
      </c>
      <c r="N7" s="53" t="s">
        <v>631</v>
      </c>
      <c r="O7" s="53" t="s">
        <v>631</v>
      </c>
      <c r="P7" s="8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 ht="16.2">
      <c r="A8" s="8">
        <v>6</v>
      </c>
      <c r="B8" s="10" t="s">
        <v>42</v>
      </c>
      <c r="C8" s="10">
        <v>164602</v>
      </c>
      <c r="D8" s="10" t="s">
        <v>417</v>
      </c>
      <c r="E8" s="8" t="s">
        <v>185</v>
      </c>
      <c r="F8" s="27"/>
      <c r="G8" s="53" t="s">
        <v>928</v>
      </c>
      <c r="H8" s="53" t="s">
        <v>928</v>
      </c>
      <c r="I8" s="53" t="s">
        <v>928</v>
      </c>
      <c r="J8" s="53" t="s">
        <v>928</v>
      </c>
      <c r="K8" s="53" t="s">
        <v>928</v>
      </c>
      <c r="L8" s="53" t="s">
        <v>928</v>
      </c>
      <c r="M8" s="72">
        <v>1</v>
      </c>
      <c r="N8" s="72">
        <v>1</v>
      </c>
      <c r="O8" s="53" t="s">
        <v>631</v>
      </c>
      <c r="P8" s="27"/>
      <c r="Q8" s="27"/>
      <c r="R8" s="27"/>
      <c r="S8" s="28"/>
      <c r="T8" s="196"/>
      <c r="U8" s="197"/>
      <c r="V8" s="45" t="s">
        <v>643</v>
      </c>
      <c r="W8" s="47">
        <f>SUMIF($B$2:$B$918,"國中",$H$2:$H$918)</f>
        <v>0</v>
      </c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</row>
    <row r="9" spans="1:49" ht="16.2">
      <c r="A9" s="8">
        <v>7</v>
      </c>
      <c r="B9" s="10" t="s">
        <v>42</v>
      </c>
      <c r="C9" s="10">
        <v>164603</v>
      </c>
      <c r="D9" s="10" t="s">
        <v>927</v>
      </c>
      <c r="E9" s="8" t="s">
        <v>185</v>
      </c>
      <c r="F9" s="27"/>
      <c r="G9" s="53" t="s">
        <v>928</v>
      </c>
      <c r="H9" s="53" t="s">
        <v>928</v>
      </c>
      <c r="I9" s="53" t="s">
        <v>928</v>
      </c>
      <c r="J9" s="53" t="s">
        <v>928</v>
      </c>
      <c r="K9" s="53" t="s">
        <v>928</v>
      </c>
      <c r="L9" s="53" t="s">
        <v>928</v>
      </c>
      <c r="M9" s="72">
        <v>1</v>
      </c>
      <c r="N9" s="72">
        <v>1</v>
      </c>
      <c r="O9" s="53" t="s">
        <v>631</v>
      </c>
      <c r="P9" s="27"/>
      <c r="Q9" s="27"/>
      <c r="R9" s="27"/>
      <c r="T9" s="196"/>
      <c r="U9" s="197"/>
      <c r="V9" s="45" t="s">
        <v>645</v>
      </c>
      <c r="W9" s="47">
        <f>SUMIF($B$2:$B$918,"國中",$I$2:$I$918)</f>
        <v>0</v>
      </c>
    </row>
    <row r="10" spans="1:49">
      <c r="T10" s="196"/>
      <c r="U10" s="195" t="s">
        <v>649</v>
      </c>
      <c r="V10" s="45" t="s">
        <v>653</v>
      </c>
      <c r="W10" s="47">
        <v>0</v>
      </c>
    </row>
    <row r="11" spans="1:49">
      <c r="T11" s="196"/>
      <c r="U11" s="195"/>
      <c r="V11" s="45" t="s">
        <v>640</v>
      </c>
      <c r="W11" s="47">
        <f>SUMIF($B$2:$B$918,"高中職",$G$2:$G$918)</f>
        <v>0</v>
      </c>
    </row>
    <row r="12" spans="1:49" ht="16.2">
      <c r="C12" s="30"/>
      <c r="D12" s="30"/>
      <c r="T12" s="196"/>
      <c r="U12" s="195"/>
      <c r="V12" s="45" t="s">
        <v>643</v>
      </c>
      <c r="W12" s="47">
        <f>SUMIF($B$2:$B$918,"高中職",$H$2:$H$918)</f>
        <v>0</v>
      </c>
    </row>
    <row r="13" spans="1:49" ht="16.2">
      <c r="C13" s="30"/>
      <c r="D13" s="30"/>
      <c r="T13" s="196"/>
      <c r="U13" s="195"/>
      <c r="V13" s="45" t="s">
        <v>645</v>
      </c>
      <c r="W13" s="47">
        <f>SUMIF($B$2:$B$918,"高中職",$I$2:$I$918)</f>
        <v>0</v>
      </c>
    </row>
    <row r="14" spans="1:49" ht="16.2">
      <c r="C14" s="30"/>
      <c r="D14" s="30"/>
      <c r="T14" s="196"/>
      <c r="U14" s="195" t="s">
        <v>650</v>
      </c>
      <c r="V14" s="45" t="s">
        <v>653</v>
      </c>
      <c r="W14" s="47">
        <v>0</v>
      </c>
    </row>
    <row r="15" spans="1:49" ht="16.2">
      <c r="C15" s="30"/>
      <c r="D15" s="30"/>
      <c r="T15" s="196"/>
      <c r="U15" s="195"/>
      <c r="V15" s="45" t="s">
        <v>640</v>
      </c>
      <c r="W15" s="47">
        <f>SUMIF($B$2:$B$918,"大學",$G$2:$G$918)</f>
        <v>0</v>
      </c>
    </row>
    <row r="16" spans="1:49" ht="16.2">
      <c r="C16" s="30"/>
      <c r="D16" s="30"/>
      <c r="T16" s="196"/>
      <c r="U16" s="195"/>
      <c r="V16" s="45" t="s">
        <v>643</v>
      </c>
      <c r="W16" s="47">
        <f>SUMIF($B$2:$B$918,"大學",$H$2:$H$918)</f>
        <v>0</v>
      </c>
    </row>
    <row r="17" spans="3:23" ht="16.2">
      <c r="C17" s="30"/>
      <c r="D17" s="30"/>
      <c r="T17" s="196"/>
      <c r="U17" s="195"/>
      <c r="V17" s="45" t="s">
        <v>645</v>
      </c>
      <c r="W17" s="47">
        <f>SUMIF($B$2:$B$918,"大學",$I$2:$I$918)</f>
        <v>0</v>
      </c>
    </row>
    <row r="18" spans="3:23" ht="16.2">
      <c r="C18" s="30"/>
      <c r="D18" s="30"/>
      <c r="T18" s="196"/>
      <c r="U18" s="195" t="s">
        <v>654</v>
      </c>
      <c r="V18" s="45" t="s">
        <v>653</v>
      </c>
      <c r="W18" s="47">
        <f>W2+W6+W10+W14</f>
        <v>0</v>
      </c>
    </row>
    <row r="19" spans="3:23">
      <c r="T19" s="196"/>
      <c r="U19" s="195"/>
      <c r="V19" s="45" t="s">
        <v>640</v>
      </c>
      <c r="W19" s="47">
        <f>W3+W7+W11+W15</f>
        <v>0</v>
      </c>
    </row>
    <row r="20" spans="3:23">
      <c r="T20" s="196"/>
      <c r="U20" s="195"/>
      <c r="V20" s="45" t="s">
        <v>643</v>
      </c>
      <c r="W20" s="47">
        <f>W4+W8+W12+W16</f>
        <v>0</v>
      </c>
    </row>
    <row r="21" spans="3:23">
      <c r="T21" s="196"/>
      <c r="U21" s="195"/>
      <c r="V21" s="45" t="s">
        <v>645</v>
      </c>
      <c r="W21" s="47">
        <f>W5+W9+W13+W17</f>
        <v>0</v>
      </c>
    </row>
    <row r="22" spans="3:23">
      <c r="T22" s="196" t="s">
        <v>646</v>
      </c>
      <c r="U22" s="195" t="s">
        <v>647</v>
      </c>
      <c r="V22" s="45" t="s">
        <v>653</v>
      </c>
      <c r="W22" s="47">
        <v>4</v>
      </c>
    </row>
    <row r="23" spans="3:23">
      <c r="T23" s="196"/>
      <c r="U23" s="195"/>
      <c r="V23" s="45" t="s">
        <v>640</v>
      </c>
      <c r="W23" s="47">
        <f>SUMIF($B$2:$B$918,"國小",$J$2:$J$918)</f>
        <v>1</v>
      </c>
    </row>
    <row r="24" spans="3:23">
      <c r="T24" s="196"/>
      <c r="U24" s="195"/>
      <c r="V24" s="45" t="s">
        <v>643</v>
      </c>
      <c r="W24" s="47">
        <f>SUMIF($B$2:$B$918,"國小",$K$2:$K$918)</f>
        <v>1</v>
      </c>
    </row>
    <row r="25" spans="3:23">
      <c r="T25" s="196"/>
      <c r="U25" s="195"/>
      <c r="V25" s="45" t="s">
        <v>645</v>
      </c>
      <c r="W25" s="47">
        <f>SUMIF($B$2:$B$918,"國小",$L$2:$L$918)</f>
        <v>0</v>
      </c>
    </row>
    <row r="26" spans="3:23">
      <c r="T26" s="196"/>
      <c r="U26" s="197" t="s">
        <v>648</v>
      </c>
      <c r="V26" s="45" t="s">
        <v>653</v>
      </c>
      <c r="W26" s="47">
        <v>1</v>
      </c>
    </row>
    <row r="27" spans="3:23">
      <c r="T27" s="196"/>
      <c r="U27" s="197"/>
      <c r="V27" s="45" t="s">
        <v>640</v>
      </c>
      <c r="W27" s="47">
        <f>SUMIF($B$2:$B$918,"國中",$J$2:$J$918)</f>
        <v>1</v>
      </c>
    </row>
    <row r="28" spans="3:23">
      <c r="T28" s="196"/>
      <c r="U28" s="197"/>
      <c r="V28" s="45" t="s">
        <v>643</v>
      </c>
      <c r="W28" s="47">
        <f>SUMIF($B$2:$B$918,"國中",$K$2:$K$918)</f>
        <v>1</v>
      </c>
    </row>
    <row r="29" spans="3:23">
      <c r="T29" s="196"/>
      <c r="U29" s="197"/>
      <c r="V29" s="45" t="s">
        <v>645</v>
      </c>
      <c r="W29" s="47">
        <f>SUMIF($B$2:$B$918,"國中",$L$2:$L$918)</f>
        <v>0</v>
      </c>
    </row>
    <row r="30" spans="3:23">
      <c r="T30" s="196"/>
      <c r="U30" s="195" t="s">
        <v>649</v>
      </c>
      <c r="V30" s="45" t="s">
        <v>653</v>
      </c>
      <c r="W30" s="47">
        <v>0</v>
      </c>
    </row>
    <row r="31" spans="3:23">
      <c r="T31" s="196"/>
      <c r="U31" s="195"/>
      <c r="V31" s="45" t="s">
        <v>640</v>
      </c>
      <c r="W31" s="47">
        <f>SUMIF($B$2:$B$918,"高中職",$J$2:$J$918)</f>
        <v>0</v>
      </c>
    </row>
    <row r="32" spans="3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5</v>
      </c>
    </row>
    <row r="39" spans="20:23">
      <c r="T39" s="196"/>
      <c r="U39" s="195"/>
      <c r="V39" s="45" t="s">
        <v>640</v>
      </c>
      <c r="W39" s="47">
        <f>W23+W27+W31+W35</f>
        <v>2</v>
      </c>
    </row>
    <row r="40" spans="20:23">
      <c r="T40" s="196"/>
      <c r="U40" s="195"/>
      <c r="V40" s="45" t="s">
        <v>643</v>
      </c>
      <c r="W40" s="47">
        <f>W24+W28+W32+W36</f>
        <v>2</v>
      </c>
    </row>
    <row r="41" spans="20:23">
      <c r="T41" s="196"/>
      <c r="U41" s="195"/>
      <c r="V41" s="45" t="s">
        <v>645</v>
      </c>
      <c r="W41" s="47">
        <f>W25+W29+W33+W37</f>
        <v>0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6</v>
      </c>
    </row>
    <row r="43" spans="20:23">
      <c r="T43" s="196"/>
      <c r="U43" s="195"/>
      <c r="V43" s="45" t="s">
        <v>640</v>
      </c>
      <c r="W43" s="49">
        <f>SUMIF($B$2:$B$918,"國小",$M$2:$M$918)</f>
        <v>9</v>
      </c>
    </row>
    <row r="44" spans="20:23">
      <c r="T44" s="196"/>
      <c r="U44" s="195"/>
      <c r="V44" s="45" t="s">
        <v>643</v>
      </c>
      <c r="W44" s="47">
        <f>SUMIF($B$2:$B$918,"國小",$N$2:$N$918)</f>
        <v>10</v>
      </c>
    </row>
    <row r="45" spans="20:23">
      <c r="T45" s="196"/>
      <c r="U45" s="195"/>
      <c r="V45" s="45" t="s">
        <v>645</v>
      </c>
      <c r="W45" s="47">
        <f>SUMIF($B$2:$B$918,"國小",$O$2:$O$918)</f>
        <v>52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1</v>
      </c>
    </row>
    <row r="47" spans="20:23">
      <c r="T47" s="196"/>
      <c r="U47" s="197"/>
      <c r="V47" s="45" t="s">
        <v>640</v>
      </c>
      <c r="W47" s="49">
        <f>SUMIF($B$2:$B$918,"國中",$M$2:$M$918)</f>
        <v>3</v>
      </c>
    </row>
    <row r="48" spans="20:23">
      <c r="T48" s="196"/>
      <c r="U48" s="197"/>
      <c r="V48" s="45" t="s">
        <v>643</v>
      </c>
      <c r="W48" s="47">
        <f>SUMIF($B$2:$B$918,"國中",$N$2:$N$918)</f>
        <v>1</v>
      </c>
    </row>
    <row r="49" spans="20:23">
      <c r="T49" s="196"/>
      <c r="U49" s="197"/>
      <c r="V49" s="45" t="s">
        <v>645</v>
      </c>
      <c r="W49" s="47">
        <f>SUMIF($B$2:$B$918,"國中",$O$2:$O$918)</f>
        <v>29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7</v>
      </c>
    </row>
    <row r="59" spans="20:23">
      <c r="T59" s="196"/>
      <c r="U59" s="195"/>
      <c r="V59" s="45" t="s">
        <v>640</v>
      </c>
      <c r="W59" s="47">
        <f>W43+W47+W51+W55</f>
        <v>12</v>
      </c>
    </row>
    <row r="60" spans="20:23">
      <c r="T60" s="196"/>
      <c r="U60" s="195"/>
      <c r="V60" s="45" t="s">
        <v>643</v>
      </c>
      <c r="W60" s="47">
        <f>W44+W48+W52+W56</f>
        <v>11</v>
      </c>
    </row>
    <row r="61" spans="20:23">
      <c r="T61" s="196"/>
      <c r="U61" s="195"/>
      <c r="V61" s="45" t="s">
        <v>645</v>
      </c>
      <c r="W61" s="47">
        <f>W45+W49+W53+W57</f>
        <v>81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1:D1048576">
    <cfRule type="duplicateValues" dxfId="35" priority="25"/>
  </conditionalFormatting>
  <conditionalFormatting sqref="C2">
    <cfRule type="duplicateValues" dxfId="34" priority="3"/>
  </conditionalFormatting>
  <conditionalFormatting sqref="C2">
    <cfRule type="duplicateValues" dxfId="33" priority="4"/>
  </conditionalFormatting>
  <conditionalFormatting sqref="C2">
    <cfRule type="duplicateValues" dxfId="32" priority="2"/>
  </conditionalFormatting>
  <conditionalFormatting sqref="C1:C1048576">
    <cfRule type="duplicateValues" dxfId="3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zoomScaleNormal="100" workbookViewId="0">
      <selection activeCell="C33" sqref="C33"/>
    </sheetView>
  </sheetViews>
  <sheetFormatPr defaultColWidth="8.77734375" defaultRowHeight="15.6"/>
  <cols>
    <col min="1" max="1" width="4.88671875" style="42" bestFit="1" customWidth="1"/>
    <col min="2" max="2" width="8.77734375" style="42" bestFit="1" customWidth="1"/>
    <col min="3" max="3" width="9.6640625" style="42" bestFit="1" customWidth="1"/>
    <col min="4" max="4" width="24.109375" style="42" bestFit="1" customWidth="1"/>
    <col min="5" max="5" width="23.33203125" style="42" customWidth="1"/>
    <col min="6" max="6" width="14.6640625" style="42" bestFit="1" customWidth="1"/>
    <col min="7" max="7" width="8" style="41" customWidth="1"/>
    <col min="8" max="9" width="13.109375" style="41" customWidth="1"/>
    <col min="10" max="10" width="8" style="41" customWidth="1"/>
    <col min="11" max="12" width="13.109375" style="41" customWidth="1"/>
    <col min="13" max="13" width="9.44140625" style="41" customWidth="1"/>
    <col min="14" max="15" width="13.109375" style="41" bestFit="1" customWidth="1"/>
    <col min="16" max="16" width="9.44140625" style="41" hidden="1" customWidth="1"/>
    <col min="17" max="18" width="13.109375" style="41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42"/>
  </cols>
  <sheetData>
    <row r="1" spans="1:46" ht="20.100000000000001" customHeight="1">
      <c r="A1" s="198" t="s">
        <v>979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6" ht="41.4">
      <c r="A2" s="51" t="s">
        <v>0</v>
      </c>
      <c r="B2" s="51" t="s">
        <v>1</v>
      </c>
      <c r="C2" s="51" t="s">
        <v>982</v>
      </c>
      <c r="D2" s="51" t="s">
        <v>43</v>
      </c>
      <c r="E2" s="51" t="s">
        <v>600</v>
      </c>
      <c r="F2" s="51" t="s">
        <v>46</v>
      </c>
      <c r="G2" s="52" t="s">
        <v>638</v>
      </c>
      <c r="H2" s="52" t="s">
        <v>642</v>
      </c>
      <c r="I2" s="52" t="s">
        <v>644</v>
      </c>
      <c r="J2" s="52" t="s">
        <v>610</v>
      </c>
      <c r="K2" s="52" t="s">
        <v>49</v>
      </c>
      <c r="L2" s="52" t="s">
        <v>50</v>
      </c>
      <c r="M2" s="52" t="s">
        <v>609</v>
      </c>
      <c r="N2" s="52" t="s">
        <v>51</v>
      </c>
      <c r="O2" s="52" t="s">
        <v>628</v>
      </c>
      <c r="P2" s="37" t="s">
        <v>629</v>
      </c>
      <c r="Q2" s="37" t="s">
        <v>52</v>
      </c>
      <c r="R2" s="37" t="s">
        <v>630</v>
      </c>
      <c r="T2" s="196" t="s">
        <v>639</v>
      </c>
      <c r="U2" s="195" t="s">
        <v>647</v>
      </c>
      <c r="V2" s="45" t="s">
        <v>653</v>
      </c>
      <c r="W2" s="47">
        <v>2</v>
      </c>
    </row>
    <row r="3" spans="1:46" ht="27.6">
      <c r="A3" s="8">
        <v>1</v>
      </c>
      <c r="B3" s="8" t="s">
        <v>2</v>
      </c>
      <c r="C3" s="8" t="s">
        <v>983</v>
      </c>
      <c r="D3" s="8" t="s">
        <v>980</v>
      </c>
      <c r="E3" s="14" t="s">
        <v>583</v>
      </c>
      <c r="F3" s="8" t="s">
        <v>112</v>
      </c>
      <c r="G3" s="33">
        <v>2</v>
      </c>
      <c r="H3" s="33">
        <v>2</v>
      </c>
      <c r="I3" s="33">
        <v>53</v>
      </c>
      <c r="J3" s="34">
        <v>7</v>
      </c>
      <c r="K3" s="34">
        <v>2</v>
      </c>
      <c r="L3" s="34">
        <v>59</v>
      </c>
      <c r="M3" s="32">
        <v>3</v>
      </c>
      <c r="N3" s="32">
        <v>3</v>
      </c>
      <c r="O3" s="32">
        <v>90</v>
      </c>
      <c r="P3" s="33"/>
      <c r="Q3" s="33"/>
      <c r="R3" s="33"/>
      <c r="T3" s="196"/>
      <c r="U3" s="195"/>
      <c r="V3" s="45" t="s">
        <v>640</v>
      </c>
      <c r="W3" s="47">
        <f>SUMIF($B$2:$B$993,"國小",$G$2:$G$993)</f>
        <v>8</v>
      </c>
    </row>
    <row r="4" spans="1:46" ht="41.4">
      <c r="A4" s="8">
        <v>2</v>
      </c>
      <c r="B4" s="8" t="s">
        <v>44</v>
      </c>
      <c r="C4" s="8" t="s">
        <v>990</v>
      </c>
      <c r="D4" s="8" t="s">
        <v>838</v>
      </c>
      <c r="E4" s="14" t="s">
        <v>958</v>
      </c>
      <c r="F4" s="8" t="s">
        <v>106</v>
      </c>
      <c r="G4" s="33">
        <v>4</v>
      </c>
      <c r="H4" s="33">
        <v>2</v>
      </c>
      <c r="I4" s="33">
        <v>110</v>
      </c>
      <c r="J4" s="34">
        <v>17</v>
      </c>
      <c r="K4" s="34">
        <v>6</v>
      </c>
      <c r="L4" s="34">
        <v>305</v>
      </c>
      <c r="M4" s="32">
        <v>32</v>
      </c>
      <c r="N4" s="32">
        <v>7</v>
      </c>
      <c r="O4" s="32">
        <v>864</v>
      </c>
      <c r="P4" s="34"/>
      <c r="Q4" s="34"/>
      <c r="R4" s="34"/>
      <c r="T4" s="196"/>
      <c r="U4" s="195"/>
      <c r="V4" s="45" t="s">
        <v>643</v>
      </c>
      <c r="W4" s="47">
        <f>SUMIF($B$2:$B$993,"國小",$H$2:$H$993)</f>
        <v>4</v>
      </c>
    </row>
    <row r="5" spans="1:46" ht="41.4">
      <c r="A5" s="8">
        <v>3</v>
      </c>
      <c r="B5" s="8" t="s">
        <v>44</v>
      </c>
      <c r="C5" s="8" t="s">
        <v>991</v>
      </c>
      <c r="D5" s="8" t="s">
        <v>839</v>
      </c>
      <c r="E5" s="14" t="s">
        <v>978</v>
      </c>
      <c r="F5" s="8" t="s">
        <v>106</v>
      </c>
      <c r="G5" s="33">
        <v>4</v>
      </c>
      <c r="H5" s="33">
        <v>2</v>
      </c>
      <c r="I5" s="33">
        <v>97</v>
      </c>
      <c r="J5" s="34">
        <v>4</v>
      </c>
      <c r="K5" s="34">
        <v>1</v>
      </c>
      <c r="L5" s="34">
        <v>51</v>
      </c>
      <c r="M5" s="32">
        <v>6</v>
      </c>
      <c r="N5" s="32">
        <v>5</v>
      </c>
      <c r="O5" s="32">
        <v>103</v>
      </c>
      <c r="P5" s="34"/>
      <c r="Q5" s="34"/>
      <c r="R5" s="34"/>
      <c r="T5" s="196"/>
      <c r="U5" s="195"/>
      <c r="V5" s="45" t="s">
        <v>645</v>
      </c>
      <c r="W5" s="47">
        <f>SUMIF($B$2:$B$993,"國小",$I$2:$I$993)</f>
        <v>207</v>
      </c>
    </row>
    <row r="6" spans="1:46" ht="27.6">
      <c r="A6" s="8">
        <v>4</v>
      </c>
      <c r="B6" s="8" t="s">
        <v>131</v>
      </c>
      <c r="C6" s="8" t="s">
        <v>992</v>
      </c>
      <c r="D6" s="10" t="s">
        <v>109</v>
      </c>
      <c r="E6" s="14" t="s">
        <v>977</v>
      </c>
      <c r="F6" s="8" t="s">
        <v>106</v>
      </c>
      <c r="G6" s="33" t="s">
        <v>632</v>
      </c>
      <c r="H6" s="33" t="s">
        <v>632</v>
      </c>
      <c r="I6" s="33" t="s">
        <v>632</v>
      </c>
      <c r="J6" s="34">
        <v>2</v>
      </c>
      <c r="K6" s="34">
        <v>1</v>
      </c>
      <c r="L6" s="34">
        <v>55</v>
      </c>
      <c r="M6" s="32">
        <v>2</v>
      </c>
      <c r="N6" s="32">
        <v>1</v>
      </c>
      <c r="O6" s="32">
        <v>55</v>
      </c>
      <c r="P6" s="33"/>
      <c r="Q6" s="33"/>
      <c r="R6" s="33"/>
      <c r="T6" s="196"/>
      <c r="U6" s="197" t="s">
        <v>648</v>
      </c>
      <c r="V6" s="45" t="s">
        <v>653</v>
      </c>
      <c r="W6" s="47">
        <v>1</v>
      </c>
    </row>
    <row r="7" spans="1:46">
      <c r="A7" s="8">
        <v>5</v>
      </c>
      <c r="B7" s="8" t="s">
        <v>132</v>
      </c>
      <c r="C7" s="8" t="s">
        <v>985</v>
      </c>
      <c r="D7" s="8" t="s">
        <v>117</v>
      </c>
      <c r="E7" s="8" t="s">
        <v>67</v>
      </c>
      <c r="F7" s="102"/>
      <c r="G7" s="33" t="s">
        <v>632</v>
      </c>
      <c r="H7" s="33" t="s">
        <v>632</v>
      </c>
      <c r="I7" s="33" t="s">
        <v>632</v>
      </c>
      <c r="J7" s="33" t="s">
        <v>632</v>
      </c>
      <c r="K7" s="33" t="s">
        <v>632</v>
      </c>
      <c r="L7" s="33" t="s">
        <v>632</v>
      </c>
      <c r="M7" s="33" t="s">
        <v>695</v>
      </c>
      <c r="N7" s="33" t="s">
        <v>695</v>
      </c>
      <c r="O7" s="33" t="s">
        <v>695</v>
      </c>
      <c r="P7" s="33"/>
      <c r="Q7" s="33"/>
      <c r="R7" s="33"/>
      <c r="T7" s="196"/>
      <c r="U7" s="197"/>
      <c r="V7" s="45" t="s">
        <v>640</v>
      </c>
      <c r="W7" s="47">
        <f>SUMIF($B$2:$B$993,"國中",$G$2:$G$993)</f>
        <v>2</v>
      </c>
    </row>
    <row r="8" spans="1:46">
      <c r="A8" s="8">
        <v>6</v>
      </c>
      <c r="B8" s="8" t="s">
        <v>132</v>
      </c>
      <c r="C8" s="8" t="s">
        <v>986</v>
      </c>
      <c r="D8" s="8" t="s">
        <v>119</v>
      </c>
      <c r="E8" s="8" t="s">
        <v>67</v>
      </c>
      <c r="F8" s="8"/>
      <c r="G8" s="33" t="s">
        <v>632</v>
      </c>
      <c r="H8" s="33" t="s">
        <v>632</v>
      </c>
      <c r="I8" s="33" t="s">
        <v>632</v>
      </c>
      <c r="J8" s="33" t="s">
        <v>632</v>
      </c>
      <c r="K8" s="33" t="s">
        <v>632</v>
      </c>
      <c r="L8" s="33" t="s">
        <v>632</v>
      </c>
      <c r="M8" s="33" t="s">
        <v>695</v>
      </c>
      <c r="N8" s="33" t="s">
        <v>695</v>
      </c>
      <c r="O8" s="33" t="s">
        <v>695</v>
      </c>
      <c r="P8" s="33"/>
      <c r="Q8" s="33"/>
      <c r="R8" s="33"/>
      <c r="T8" s="196"/>
      <c r="U8" s="197"/>
      <c r="V8" s="45" t="s">
        <v>643</v>
      </c>
      <c r="W8" s="47">
        <f>SUMIF($B$2:$B$993,"國小",$H$2:$H$993)</f>
        <v>4</v>
      </c>
    </row>
    <row r="9" spans="1:46">
      <c r="A9" s="8">
        <v>7</v>
      </c>
      <c r="B9" s="12" t="s">
        <v>132</v>
      </c>
      <c r="C9" s="12" t="s">
        <v>987</v>
      </c>
      <c r="D9" s="8" t="s">
        <v>120</v>
      </c>
      <c r="E9" s="8" t="s">
        <v>67</v>
      </c>
      <c r="F9" s="10"/>
      <c r="G9" s="33" t="s">
        <v>632</v>
      </c>
      <c r="H9" s="33" t="s">
        <v>632</v>
      </c>
      <c r="I9" s="33" t="s">
        <v>632</v>
      </c>
      <c r="J9" s="33" t="s">
        <v>632</v>
      </c>
      <c r="K9" s="33" t="s">
        <v>632</v>
      </c>
      <c r="L9" s="33" t="s">
        <v>632</v>
      </c>
      <c r="M9" s="33" t="s">
        <v>695</v>
      </c>
      <c r="N9" s="33" t="s">
        <v>695</v>
      </c>
      <c r="O9" s="33" t="s">
        <v>695</v>
      </c>
      <c r="P9" s="33"/>
      <c r="Q9" s="33"/>
      <c r="R9" s="33"/>
      <c r="T9" s="196"/>
      <c r="U9" s="197"/>
      <c r="V9" s="45" t="s">
        <v>645</v>
      </c>
      <c r="W9" s="47">
        <f>SUMIF($B$2:$B$993,"國中",$I$2:$I$993)</f>
        <v>53</v>
      </c>
    </row>
    <row r="10" spans="1:46" ht="16.2">
      <c r="A10" s="8">
        <v>8</v>
      </c>
      <c r="B10" s="8" t="s">
        <v>132</v>
      </c>
      <c r="C10" s="8" t="s">
        <v>988</v>
      </c>
      <c r="D10" s="8" t="s">
        <v>124</v>
      </c>
      <c r="E10" s="8" t="s">
        <v>67</v>
      </c>
      <c r="F10" s="8"/>
      <c r="G10" s="33" t="s">
        <v>632</v>
      </c>
      <c r="H10" s="33" t="s">
        <v>632</v>
      </c>
      <c r="I10" s="33" t="s">
        <v>632</v>
      </c>
      <c r="J10" s="33" t="s">
        <v>632</v>
      </c>
      <c r="K10" s="33" t="s">
        <v>632</v>
      </c>
      <c r="L10" s="33" t="s">
        <v>632</v>
      </c>
      <c r="M10" s="32">
        <v>1</v>
      </c>
      <c r="N10" s="32">
        <v>1</v>
      </c>
      <c r="O10" s="33" t="s">
        <v>695</v>
      </c>
      <c r="P10" s="33"/>
      <c r="Q10" s="33"/>
      <c r="R10" s="33"/>
      <c r="T10" s="196"/>
      <c r="U10" s="195" t="s">
        <v>649</v>
      </c>
      <c r="V10" s="45" t="s">
        <v>653</v>
      </c>
      <c r="W10" s="47">
        <v>0</v>
      </c>
    </row>
    <row r="11" spans="1:46">
      <c r="A11" s="8">
        <v>9</v>
      </c>
      <c r="B11" s="8" t="s">
        <v>131</v>
      </c>
      <c r="C11" s="8" t="s">
        <v>993</v>
      </c>
      <c r="D11" s="8" t="s">
        <v>116</v>
      </c>
      <c r="E11" s="8" t="s">
        <v>135</v>
      </c>
      <c r="F11" s="102"/>
      <c r="G11" s="33" t="s">
        <v>632</v>
      </c>
      <c r="H11" s="33" t="s">
        <v>632</v>
      </c>
      <c r="I11" s="33" t="s">
        <v>632</v>
      </c>
      <c r="J11" s="33" t="s">
        <v>632</v>
      </c>
      <c r="K11" s="33" t="s">
        <v>632</v>
      </c>
      <c r="L11" s="33" t="s">
        <v>632</v>
      </c>
      <c r="M11" s="33" t="s">
        <v>695</v>
      </c>
      <c r="N11" s="33" t="s">
        <v>695</v>
      </c>
      <c r="O11" s="33" t="s">
        <v>695</v>
      </c>
      <c r="P11" s="33"/>
      <c r="Q11" s="33"/>
      <c r="R11" s="33"/>
      <c r="T11" s="196"/>
      <c r="U11" s="195"/>
      <c r="V11" s="45" t="s">
        <v>640</v>
      </c>
      <c r="W11" s="47">
        <f>SUMIF($B$2:$B$993,"高中職",$G$2:$G$993)</f>
        <v>0</v>
      </c>
    </row>
    <row r="12" spans="1:46" s="44" customFormat="1">
      <c r="A12" s="8">
        <v>10</v>
      </c>
      <c r="B12" s="8" t="s">
        <v>131</v>
      </c>
      <c r="C12" s="8" t="s">
        <v>994</v>
      </c>
      <c r="D12" s="10" t="s">
        <v>118</v>
      </c>
      <c r="E12" s="8" t="s">
        <v>67</v>
      </c>
      <c r="F12" s="10"/>
      <c r="G12" s="33" t="s">
        <v>632</v>
      </c>
      <c r="H12" s="33" t="s">
        <v>632</v>
      </c>
      <c r="I12" s="33" t="s">
        <v>632</v>
      </c>
      <c r="J12" s="33" t="s">
        <v>632</v>
      </c>
      <c r="K12" s="33" t="s">
        <v>632</v>
      </c>
      <c r="L12" s="33" t="s">
        <v>632</v>
      </c>
      <c r="M12" s="33" t="s">
        <v>695</v>
      </c>
      <c r="N12" s="33" t="s">
        <v>695</v>
      </c>
      <c r="O12" s="33" t="s">
        <v>695</v>
      </c>
      <c r="P12" s="33"/>
      <c r="Q12" s="33"/>
      <c r="R12" s="33"/>
      <c r="S12" s="40"/>
      <c r="T12" s="196"/>
      <c r="U12" s="195"/>
      <c r="V12" s="45" t="s">
        <v>643</v>
      </c>
      <c r="W12" s="47">
        <f>SUMIF($B$2:$B$993,"高中職",$H$2:$H$993)</f>
        <v>0</v>
      </c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</row>
    <row r="13" spans="1:46" ht="16.2">
      <c r="A13" s="8">
        <v>11</v>
      </c>
      <c r="B13" s="8" t="s">
        <v>131</v>
      </c>
      <c r="C13" s="8" t="s">
        <v>995</v>
      </c>
      <c r="D13" s="10" t="s">
        <v>108</v>
      </c>
      <c r="E13" s="8" t="s">
        <v>67</v>
      </c>
      <c r="F13" s="8"/>
      <c r="G13" s="33" t="s">
        <v>632</v>
      </c>
      <c r="H13" s="33" t="s">
        <v>632</v>
      </c>
      <c r="I13" s="33" t="s">
        <v>632</v>
      </c>
      <c r="J13" s="33">
        <v>1</v>
      </c>
      <c r="K13" s="33">
        <v>1</v>
      </c>
      <c r="L13" s="35">
        <v>1</v>
      </c>
      <c r="M13" s="32">
        <v>53</v>
      </c>
      <c r="N13" s="32">
        <v>1</v>
      </c>
      <c r="O13" s="32">
        <v>1405</v>
      </c>
      <c r="P13" s="33"/>
      <c r="Q13" s="33"/>
      <c r="R13" s="33"/>
      <c r="T13" s="196"/>
      <c r="U13" s="195"/>
      <c r="V13" s="45" t="s">
        <v>645</v>
      </c>
      <c r="W13" s="47">
        <f>SUMIF($B$2:$B$993,"高中職",$I$2:$I$993)</f>
        <v>0</v>
      </c>
    </row>
    <row r="14" spans="1:46" ht="16.2">
      <c r="A14" s="8">
        <v>12</v>
      </c>
      <c r="B14" s="8" t="s">
        <v>131</v>
      </c>
      <c r="C14" s="8" t="s">
        <v>996</v>
      </c>
      <c r="D14" s="10" t="s">
        <v>110</v>
      </c>
      <c r="E14" s="8" t="s">
        <v>67</v>
      </c>
      <c r="F14" s="8"/>
      <c r="G14" s="33" t="s">
        <v>632</v>
      </c>
      <c r="H14" s="33" t="s">
        <v>632</v>
      </c>
      <c r="I14" s="33" t="s">
        <v>632</v>
      </c>
      <c r="J14" s="33">
        <v>2</v>
      </c>
      <c r="K14" s="33">
        <v>2</v>
      </c>
      <c r="L14" s="33">
        <v>1</v>
      </c>
      <c r="M14" s="32">
        <v>2</v>
      </c>
      <c r="N14" s="32">
        <v>2</v>
      </c>
      <c r="O14" s="32">
        <v>1</v>
      </c>
      <c r="P14" s="33"/>
      <c r="Q14" s="33"/>
      <c r="R14" s="33"/>
      <c r="T14" s="196"/>
      <c r="U14" s="195" t="s">
        <v>650</v>
      </c>
      <c r="V14" s="45" t="s">
        <v>653</v>
      </c>
      <c r="W14" s="47">
        <v>0</v>
      </c>
    </row>
    <row r="15" spans="1:46">
      <c r="A15" s="8">
        <v>13</v>
      </c>
      <c r="B15" s="12" t="s">
        <v>131</v>
      </c>
      <c r="C15" s="12" t="s">
        <v>997</v>
      </c>
      <c r="D15" s="8" t="s">
        <v>121</v>
      </c>
      <c r="E15" s="8" t="s">
        <v>67</v>
      </c>
      <c r="F15" s="8"/>
      <c r="G15" s="33" t="s">
        <v>632</v>
      </c>
      <c r="H15" s="33" t="s">
        <v>632</v>
      </c>
      <c r="I15" s="33" t="s">
        <v>632</v>
      </c>
      <c r="J15" s="33" t="s">
        <v>632</v>
      </c>
      <c r="K15" s="33" t="s">
        <v>632</v>
      </c>
      <c r="L15" s="33" t="s">
        <v>632</v>
      </c>
      <c r="M15" s="33" t="s">
        <v>695</v>
      </c>
      <c r="N15" s="33" t="s">
        <v>695</v>
      </c>
      <c r="O15" s="33" t="s">
        <v>695</v>
      </c>
      <c r="P15" s="33"/>
      <c r="Q15" s="33"/>
      <c r="R15" s="33"/>
      <c r="T15" s="196"/>
      <c r="U15" s="195"/>
      <c r="V15" s="45" t="s">
        <v>640</v>
      </c>
      <c r="W15" s="47">
        <f>SUMIF($B$2:$B$993,"大學",$G$2:$G$993)</f>
        <v>0</v>
      </c>
    </row>
    <row r="16" spans="1:46">
      <c r="A16" s="8">
        <v>14</v>
      </c>
      <c r="B16" s="8" t="s">
        <v>131</v>
      </c>
      <c r="C16" s="8" t="s">
        <v>998</v>
      </c>
      <c r="D16" s="8" t="s">
        <v>111</v>
      </c>
      <c r="E16" s="8" t="s">
        <v>67</v>
      </c>
      <c r="F16" s="8"/>
      <c r="G16" s="33" t="s">
        <v>632</v>
      </c>
      <c r="H16" s="33" t="s">
        <v>632</v>
      </c>
      <c r="I16" s="33" t="s">
        <v>632</v>
      </c>
      <c r="J16" s="33">
        <v>3</v>
      </c>
      <c r="K16" s="33" t="s">
        <v>695</v>
      </c>
      <c r="L16" s="33" t="s">
        <v>695</v>
      </c>
      <c r="M16" s="33" t="s">
        <v>695</v>
      </c>
      <c r="N16" s="33" t="s">
        <v>695</v>
      </c>
      <c r="O16" s="33" t="s">
        <v>695</v>
      </c>
      <c r="P16" s="33"/>
      <c r="Q16" s="33"/>
      <c r="R16" s="33"/>
      <c r="T16" s="196"/>
      <c r="U16" s="195"/>
      <c r="V16" s="45" t="s">
        <v>643</v>
      </c>
      <c r="W16" s="47">
        <f>SUMIF($B$2:$B$993,"大學",$H$2:$H$993)</f>
        <v>0</v>
      </c>
    </row>
    <row r="17" spans="1:23">
      <c r="A17" s="8">
        <v>15</v>
      </c>
      <c r="B17" s="8" t="s">
        <v>131</v>
      </c>
      <c r="C17" s="8" t="s">
        <v>999</v>
      </c>
      <c r="D17" s="8" t="s">
        <v>122</v>
      </c>
      <c r="E17" s="8" t="s">
        <v>67</v>
      </c>
      <c r="F17" s="8"/>
      <c r="G17" s="33" t="s">
        <v>632</v>
      </c>
      <c r="H17" s="33" t="s">
        <v>632</v>
      </c>
      <c r="I17" s="33" t="s">
        <v>632</v>
      </c>
      <c r="J17" s="33" t="s">
        <v>632</v>
      </c>
      <c r="K17" s="33" t="s">
        <v>632</v>
      </c>
      <c r="L17" s="33" t="s">
        <v>632</v>
      </c>
      <c r="M17" s="33" t="s">
        <v>695</v>
      </c>
      <c r="N17" s="33" t="s">
        <v>695</v>
      </c>
      <c r="O17" s="33" t="s">
        <v>695</v>
      </c>
      <c r="P17" s="33"/>
      <c r="Q17" s="33"/>
      <c r="R17" s="33"/>
      <c r="T17" s="196"/>
      <c r="U17" s="195"/>
      <c r="V17" s="45" t="s">
        <v>645</v>
      </c>
      <c r="W17" s="47">
        <f>SUMIF($B$2:$B$993,"大學",$I$2:$I$993)</f>
        <v>0</v>
      </c>
    </row>
    <row r="18" spans="1:23">
      <c r="A18" s="8">
        <v>16</v>
      </c>
      <c r="B18" s="8" t="s">
        <v>131</v>
      </c>
      <c r="C18" s="8" t="s">
        <v>1000</v>
      </c>
      <c r="D18" s="8" t="s">
        <v>123</v>
      </c>
      <c r="E18" s="8" t="s">
        <v>67</v>
      </c>
      <c r="F18" s="8"/>
      <c r="G18" s="33" t="s">
        <v>632</v>
      </c>
      <c r="H18" s="33" t="s">
        <v>632</v>
      </c>
      <c r="I18" s="33" t="s">
        <v>632</v>
      </c>
      <c r="J18" s="33" t="s">
        <v>632</v>
      </c>
      <c r="K18" s="33" t="s">
        <v>632</v>
      </c>
      <c r="L18" s="33" t="s">
        <v>632</v>
      </c>
      <c r="M18" s="33" t="s">
        <v>695</v>
      </c>
      <c r="N18" s="33" t="s">
        <v>695</v>
      </c>
      <c r="O18" s="33" t="s">
        <v>695</v>
      </c>
      <c r="P18" s="33"/>
      <c r="Q18" s="33"/>
      <c r="R18" s="33"/>
      <c r="T18" s="196"/>
      <c r="U18" s="195" t="s">
        <v>654</v>
      </c>
      <c r="V18" s="45" t="s">
        <v>653</v>
      </c>
      <c r="W18" s="47">
        <f>W2+W6+W10+W14</f>
        <v>3</v>
      </c>
    </row>
    <row r="19" spans="1:23">
      <c r="A19" s="8">
        <v>17</v>
      </c>
      <c r="B19" s="8" t="s">
        <v>131</v>
      </c>
      <c r="C19" s="8" t="s">
        <v>1001</v>
      </c>
      <c r="D19" s="8" t="s">
        <v>130</v>
      </c>
      <c r="E19" s="8" t="s">
        <v>67</v>
      </c>
      <c r="F19" s="8"/>
      <c r="G19" s="33" t="s">
        <v>632</v>
      </c>
      <c r="H19" s="33" t="s">
        <v>632</v>
      </c>
      <c r="I19" s="33" t="s">
        <v>632</v>
      </c>
      <c r="J19" s="33" t="s">
        <v>632</v>
      </c>
      <c r="K19" s="33" t="s">
        <v>632</v>
      </c>
      <c r="L19" s="33" t="s">
        <v>632</v>
      </c>
      <c r="M19" s="33" t="s">
        <v>695</v>
      </c>
      <c r="N19" s="33" t="s">
        <v>695</v>
      </c>
      <c r="O19" s="33" t="s">
        <v>695</v>
      </c>
      <c r="P19" s="33"/>
      <c r="Q19" s="33"/>
      <c r="R19" s="33"/>
      <c r="T19" s="196"/>
      <c r="U19" s="195"/>
      <c r="V19" s="45" t="s">
        <v>640</v>
      </c>
      <c r="W19" s="47">
        <f>W3+W7+W11+W15</f>
        <v>10</v>
      </c>
    </row>
    <row r="20" spans="1:23" ht="16.2">
      <c r="A20" s="8">
        <v>18</v>
      </c>
      <c r="B20" s="8" t="s">
        <v>131</v>
      </c>
      <c r="C20" s="8" t="s">
        <v>1004</v>
      </c>
      <c r="D20" s="8" t="s">
        <v>125</v>
      </c>
      <c r="E20" s="8" t="s">
        <v>67</v>
      </c>
      <c r="F20" s="8"/>
      <c r="G20" s="33" t="s">
        <v>632</v>
      </c>
      <c r="H20" s="33" t="s">
        <v>632</v>
      </c>
      <c r="I20" s="33" t="s">
        <v>632</v>
      </c>
      <c r="J20" s="33">
        <v>2</v>
      </c>
      <c r="K20" s="33">
        <v>2</v>
      </c>
      <c r="L20" s="33" t="s">
        <v>695</v>
      </c>
      <c r="M20" s="32">
        <v>6</v>
      </c>
      <c r="N20" s="32">
        <v>19</v>
      </c>
      <c r="O20" s="33" t="s">
        <v>695</v>
      </c>
      <c r="P20" s="33"/>
      <c r="Q20" s="33"/>
      <c r="R20" s="33"/>
      <c r="T20" s="196"/>
      <c r="U20" s="195"/>
      <c r="V20" s="45" t="s">
        <v>643</v>
      </c>
      <c r="W20" s="47">
        <f>W4+W8+W12+W16</f>
        <v>8</v>
      </c>
    </row>
    <row r="21" spans="1:23">
      <c r="A21" s="8">
        <v>19</v>
      </c>
      <c r="B21" s="8" t="s">
        <v>133</v>
      </c>
      <c r="C21" s="8" t="s">
        <v>984</v>
      </c>
      <c r="D21" s="8" t="s">
        <v>869</v>
      </c>
      <c r="E21" s="8" t="s">
        <v>67</v>
      </c>
      <c r="F21" s="8"/>
      <c r="G21" s="33" t="s">
        <v>632</v>
      </c>
      <c r="H21" s="33" t="s">
        <v>632</v>
      </c>
      <c r="I21" s="33" t="s">
        <v>632</v>
      </c>
      <c r="J21" s="33" t="s">
        <v>632</v>
      </c>
      <c r="K21" s="33" t="s">
        <v>632</v>
      </c>
      <c r="L21" s="33" t="s">
        <v>632</v>
      </c>
      <c r="M21" s="33" t="s">
        <v>695</v>
      </c>
      <c r="N21" s="33" t="s">
        <v>695</v>
      </c>
      <c r="O21" s="33" t="s">
        <v>695</v>
      </c>
      <c r="P21" s="33"/>
      <c r="Q21" s="33"/>
      <c r="R21" s="33"/>
      <c r="T21" s="196"/>
      <c r="U21" s="195"/>
      <c r="V21" s="45" t="s">
        <v>645</v>
      </c>
      <c r="W21" s="47">
        <f>W5+W9+W13+W17</f>
        <v>260</v>
      </c>
    </row>
    <row r="22" spans="1:23" ht="16.2">
      <c r="A22" s="8">
        <v>20</v>
      </c>
      <c r="B22" s="8" t="s">
        <v>132</v>
      </c>
      <c r="C22" s="8" t="s">
        <v>989</v>
      </c>
      <c r="D22" s="8" t="s">
        <v>128</v>
      </c>
      <c r="E22" s="8" t="s">
        <v>136</v>
      </c>
      <c r="F22" s="8"/>
      <c r="G22" s="33" t="s">
        <v>632</v>
      </c>
      <c r="H22" s="33" t="s">
        <v>632</v>
      </c>
      <c r="I22" s="33" t="s">
        <v>632</v>
      </c>
      <c r="J22" s="33" t="s">
        <v>632</v>
      </c>
      <c r="K22" s="33" t="s">
        <v>632</v>
      </c>
      <c r="L22" s="33" t="s">
        <v>632</v>
      </c>
      <c r="M22" s="32">
        <v>1</v>
      </c>
      <c r="N22" s="32">
        <v>1</v>
      </c>
      <c r="O22" s="32">
        <v>1</v>
      </c>
      <c r="P22" s="33"/>
      <c r="Q22" s="33"/>
      <c r="R22" s="33"/>
      <c r="T22" s="196" t="s">
        <v>646</v>
      </c>
      <c r="U22" s="195" t="s">
        <v>647</v>
      </c>
      <c r="V22" s="45" t="s">
        <v>653</v>
      </c>
      <c r="W22" s="47">
        <v>16</v>
      </c>
    </row>
    <row r="23" spans="1:23" ht="16.2">
      <c r="A23" s="8">
        <v>21</v>
      </c>
      <c r="B23" s="8" t="s">
        <v>131</v>
      </c>
      <c r="C23" s="8" t="s">
        <v>1002</v>
      </c>
      <c r="D23" s="8" t="s">
        <v>126</v>
      </c>
      <c r="E23" s="8" t="s">
        <v>136</v>
      </c>
      <c r="F23" s="8"/>
      <c r="G23" s="33" t="s">
        <v>632</v>
      </c>
      <c r="H23" s="33" t="s">
        <v>632</v>
      </c>
      <c r="I23" s="33" t="s">
        <v>632</v>
      </c>
      <c r="J23" s="33" t="s">
        <v>632</v>
      </c>
      <c r="K23" s="33" t="s">
        <v>632</v>
      </c>
      <c r="L23" s="33" t="s">
        <v>632</v>
      </c>
      <c r="M23" s="32">
        <v>1</v>
      </c>
      <c r="N23" s="32">
        <v>1</v>
      </c>
      <c r="O23" s="33" t="s">
        <v>695</v>
      </c>
      <c r="P23" s="33"/>
      <c r="Q23" s="33"/>
      <c r="R23" s="33"/>
      <c r="T23" s="196"/>
      <c r="U23" s="195"/>
      <c r="V23" s="45" t="s">
        <v>640</v>
      </c>
      <c r="W23" s="47">
        <f>SUMIF($B$2:$B$993,"國小",$J$2:$J$993)</f>
        <v>31</v>
      </c>
    </row>
    <row r="24" spans="1:23" ht="16.2">
      <c r="A24" s="8">
        <v>22</v>
      </c>
      <c r="B24" s="8" t="s">
        <v>131</v>
      </c>
      <c r="C24" s="8" t="s">
        <v>1003</v>
      </c>
      <c r="D24" s="8" t="s">
        <v>127</v>
      </c>
      <c r="E24" s="8" t="s">
        <v>136</v>
      </c>
      <c r="F24" s="8"/>
      <c r="G24" s="33" t="s">
        <v>632</v>
      </c>
      <c r="H24" s="33" t="s">
        <v>632</v>
      </c>
      <c r="I24" s="33" t="s">
        <v>632</v>
      </c>
      <c r="J24" s="33" t="s">
        <v>632</v>
      </c>
      <c r="K24" s="33" t="s">
        <v>632</v>
      </c>
      <c r="L24" s="33" t="s">
        <v>632</v>
      </c>
      <c r="M24" s="32">
        <v>1</v>
      </c>
      <c r="N24" s="32">
        <v>1</v>
      </c>
      <c r="O24" s="33" t="s">
        <v>695</v>
      </c>
      <c r="P24" s="33"/>
      <c r="Q24" s="33"/>
      <c r="R24" s="33"/>
      <c r="T24" s="196"/>
      <c r="U24" s="195"/>
      <c r="V24" s="45" t="s">
        <v>643</v>
      </c>
      <c r="W24" s="47">
        <f>SUMIF($B$2:$B$993,"國小",$K$2:$K$993)</f>
        <v>13</v>
      </c>
    </row>
    <row r="25" spans="1:23">
      <c r="A25" s="8">
        <v>23</v>
      </c>
      <c r="B25" s="8" t="s">
        <v>131</v>
      </c>
      <c r="C25" s="8" t="s">
        <v>1005</v>
      </c>
      <c r="D25" s="8" t="s">
        <v>129</v>
      </c>
      <c r="E25" s="8" t="s">
        <v>136</v>
      </c>
      <c r="F25" s="8"/>
      <c r="G25" s="33" t="s">
        <v>632</v>
      </c>
      <c r="H25" s="33" t="s">
        <v>632</v>
      </c>
      <c r="I25" s="33" t="s">
        <v>632</v>
      </c>
      <c r="J25" s="33" t="s">
        <v>632</v>
      </c>
      <c r="K25" s="33" t="s">
        <v>632</v>
      </c>
      <c r="L25" s="33" t="s">
        <v>632</v>
      </c>
      <c r="M25" s="33" t="s">
        <v>695</v>
      </c>
      <c r="N25" s="33" t="s">
        <v>695</v>
      </c>
      <c r="O25" s="33" t="s">
        <v>695</v>
      </c>
      <c r="P25" s="33"/>
      <c r="Q25" s="33"/>
      <c r="R25" s="33"/>
      <c r="T25" s="196"/>
      <c r="U25" s="195"/>
      <c r="V25" s="45" t="s">
        <v>645</v>
      </c>
      <c r="W25" s="47">
        <f>SUMIF($B$2:$B$993,"國小",$L$2:$L$993)</f>
        <v>413</v>
      </c>
    </row>
    <row r="26" spans="1:23" ht="16.2">
      <c r="A26" s="8">
        <v>24</v>
      </c>
      <c r="B26" s="8" t="s">
        <v>633</v>
      </c>
      <c r="C26" s="8" t="s">
        <v>1006</v>
      </c>
      <c r="D26" s="8" t="s">
        <v>677</v>
      </c>
      <c r="E26" s="8" t="s">
        <v>660</v>
      </c>
      <c r="F26" s="8"/>
      <c r="G26" s="33" t="s">
        <v>632</v>
      </c>
      <c r="H26" s="33" t="s">
        <v>632</v>
      </c>
      <c r="I26" s="33" t="s">
        <v>632</v>
      </c>
      <c r="J26" s="33" t="s">
        <v>632</v>
      </c>
      <c r="K26" s="33" t="s">
        <v>632</v>
      </c>
      <c r="L26" s="33" t="s">
        <v>632</v>
      </c>
      <c r="M26" s="32">
        <v>1</v>
      </c>
      <c r="N26" s="32">
        <v>1</v>
      </c>
      <c r="O26" s="33" t="s">
        <v>695</v>
      </c>
      <c r="P26" s="33"/>
      <c r="Q26" s="33"/>
      <c r="R26" s="33"/>
      <c r="T26" s="196"/>
      <c r="U26" s="197" t="s">
        <v>648</v>
      </c>
      <c r="V26" s="45" t="s">
        <v>653</v>
      </c>
      <c r="W26" s="47">
        <v>6</v>
      </c>
    </row>
    <row r="27" spans="1:23" ht="16.2">
      <c r="A27" s="8">
        <v>25</v>
      </c>
      <c r="B27" s="8" t="s">
        <v>635</v>
      </c>
      <c r="C27" s="8" t="s">
        <v>1044</v>
      </c>
      <c r="D27" s="8" t="s">
        <v>678</v>
      </c>
      <c r="E27" s="8" t="s">
        <v>634</v>
      </c>
      <c r="F27" s="8"/>
      <c r="G27" s="33" t="s">
        <v>632</v>
      </c>
      <c r="H27" s="33" t="s">
        <v>632</v>
      </c>
      <c r="I27" s="33" t="s">
        <v>632</v>
      </c>
      <c r="J27" s="33" t="s">
        <v>632</v>
      </c>
      <c r="K27" s="33" t="s">
        <v>632</v>
      </c>
      <c r="L27" s="33" t="s">
        <v>632</v>
      </c>
      <c r="M27" s="32">
        <v>1</v>
      </c>
      <c r="N27" s="32">
        <v>1</v>
      </c>
      <c r="O27" s="33" t="s">
        <v>695</v>
      </c>
      <c r="P27" s="33"/>
      <c r="Q27" s="33"/>
      <c r="R27" s="33"/>
      <c r="T27" s="196"/>
      <c r="U27" s="197"/>
      <c r="V27" s="45" t="s">
        <v>640</v>
      </c>
      <c r="W27" s="47">
        <f>SUMIF($B$2:$B$993,"國中",$J$2:$J$993)</f>
        <v>7</v>
      </c>
    </row>
    <row r="28" spans="1:23">
      <c r="A28" s="8">
        <v>26</v>
      </c>
      <c r="B28" s="8" t="s">
        <v>635</v>
      </c>
      <c r="C28" s="8">
        <v>381301</v>
      </c>
      <c r="D28" s="8" t="s">
        <v>1045</v>
      </c>
      <c r="E28" s="8" t="s">
        <v>185</v>
      </c>
      <c r="F28" s="102"/>
      <c r="G28" s="33" t="s">
        <v>695</v>
      </c>
      <c r="H28" s="33" t="s">
        <v>695</v>
      </c>
      <c r="I28" s="33" t="s">
        <v>695</v>
      </c>
      <c r="J28" s="33" t="s">
        <v>695</v>
      </c>
      <c r="K28" s="33" t="s">
        <v>695</v>
      </c>
      <c r="L28" s="33" t="s">
        <v>695</v>
      </c>
      <c r="M28" s="34">
        <v>1</v>
      </c>
      <c r="N28" s="34">
        <v>1</v>
      </c>
      <c r="O28" s="33" t="s">
        <v>695</v>
      </c>
      <c r="P28" s="34"/>
      <c r="Q28" s="34"/>
      <c r="R28" s="34"/>
      <c r="T28" s="196"/>
      <c r="U28" s="197"/>
      <c r="V28" s="45" t="s">
        <v>643</v>
      </c>
      <c r="W28" s="47">
        <f>SUMIF($B$2:$B$993,"國中",$K$2:$K$993)</f>
        <v>2</v>
      </c>
    </row>
    <row r="29" spans="1:23">
      <c r="A29" s="8">
        <v>27</v>
      </c>
      <c r="B29" s="102" t="s">
        <v>1048</v>
      </c>
      <c r="C29" s="8">
        <v>383607</v>
      </c>
      <c r="D29" s="8" t="s">
        <v>1046</v>
      </c>
      <c r="E29" s="8" t="s">
        <v>185</v>
      </c>
      <c r="F29" s="102"/>
      <c r="G29" s="33" t="s">
        <v>695</v>
      </c>
      <c r="H29" s="33" t="s">
        <v>695</v>
      </c>
      <c r="I29" s="33" t="s">
        <v>695</v>
      </c>
      <c r="J29" s="33" t="s">
        <v>695</v>
      </c>
      <c r="K29" s="33" t="s">
        <v>695</v>
      </c>
      <c r="L29" s="33" t="s">
        <v>695</v>
      </c>
      <c r="M29" s="34">
        <v>8</v>
      </c>
      <c r="N29" s="34">
        <v>3</v>
      </c>
      <c r="O29" s="34">
        <v>164</v>
      </c>
      <c r="P29" s="34"/>
      <c r="Q29" s="34"/>
      <c r="R29" s="34"/>
      <c r="T29" s="196"/>
      <c r="U29" s="197"/>
      <c r="V29" s="45" t="s">
        <v>645</v>
      </c>
      <c r="W29" s="47">
        <f>SUMIF($B$2:$B$993,"國中",$L$2:$L$993)</f>
        <v>59</v>
      </c>
    </row>
    <row r="30" spans="1:23">
      <c r="A30" s="8">
        <v>28</v>
      </c>
      <c r="B30" s="102" t="s">
        <v>1048</v>
      </c>
      <c r="C30" s="8">
        <v>413601</v>
      </c>
      <c r="D30" s="8" t="s">
        <v>1047</v>
      </c>
      <c r="E30" s="8" t="s">
        <v>185</v>
      </c>
      <c r="F30" s="102"/>
      <c r="G30" s="33" t="s">
        <v>695</v>
      </c>
      <c r="H30" s="33" t="s">
        <v>695</v>
      </c>
      <c r="I30" s="33" t="s">
        <v>695</v>
      </c>
      <c r="J30" s="33" t="s">
        <v>695</v>
      </c>
      <c r="K30" s="33" t="s">
        <v>695</v>
      </c>
      <c r="L30" s="33" t="s">
        <v>695</v>
      </c>
      <c r="M30" s="34">
        <v>1</v>
      </c>
      <c r="N30" s="34">
        <v>1</v>
      </c>
      <c r="O30" s="33" t="s">
        <v>695</v>
      </c>
      <c r="P30" s="34"/>
      <c r="Q30" s="34"/>
      <c r="R30" s="34"/>
      <c r="T30" s="196"/>
      <c r="U30" s="195" t="s">
        <v>649</v>
      </c>
      <c r="V30" s="45" t="s">
        <v>653</v>
      </c>
      <c r="W30" s="47">
        <v>0</v>
      </c>
    </row>
    <row r="31" spans="1:23" ht="16.2">
      <c r="C31" s="30"/>
      <c r="D31" s="30"/>
      <c r="T31" s="196"/>
      <c r="U31" s="195"/>
      <c r="V31" s="45" t="s">
        <v>640</v>
      </c>
      <c r="W31" s="47">
        <f>SUMIF($B$2:$B$993,"高中職",$J$2:$J$993)</f>
        <v>0</v>
      </c>
    </row>
    <row r="32" spans="1:23" ht="16.2">
      <c r="C32" s="30"/>
      <c r="D32" s="30"/>
      <c r="T32" s="196"/>
      <c r="U32" s="195"/>
      <c r="V32" s="45" t="s">
        <v>643</v>
      </c>
      <c r="W32" s="47">
        <f>SUMIF($B$2:$B$993,"高中職",$K$2:$K$993)</f>
        <v>0</v>
      </c>
    </row>
    <row r="33" spans="3:23" ht="16.2">
      <c r="C33" s="30"/>
      <c r="D33" s="30"/>
      <c r="T33" s="196"/>
      <c r="U33" s="195"/>
      <c r="V33" s="45" t="s">
        <v>645</v>
      </c>
      <c r="W33" s="47">
        <f>SUMIF($B$2:$B$993,"高中職",$L$2:$L$993)</f>
        <v>0</v>
      </c>
    </row>
    <row r="34" spans="3:23" ht="16.2">
      <c r="C34" s="30"/>
      <c r="D34" s="30"/>
      <c r="T34" s="196"/>
      <c r="U34" s="195" t="s">
        <v>650</v>
      </c>
      <c r="V34" s="45" t="s">
        <v>653</v>
      </c>
      <c r="W34" s="47">
        <v>1</v>
      </c>
    </row>
    <row r="35" spans="3:23" ht="16.2">
      <c r="C35" s="30"/>
      <c r="D35" s="30"/>
      <c r="T35" s="196"/>
      <c r="U35" s="195"/>
      <c r="V35" s="45" t="s">
        <v>640</v>
      </c>
      <c r="W35" s="47">
        <f>SUMIF($B$2:$B$993,"大學",$J$2:$J$993)</f>
        <v>0</v>
      </c>
    </row>
    <row r="36" spans="3:23" ht="16.2">
      <c r="C36" s="30"/>
      <c r="D36" s="30"/>
      <c r="T36" s="196"/>
      <c r="U36" s="195"/>
      <c r="V36" s="45" t="s">
        <v>643</v>
      </c>
      <c r="W36" s="47">
        <f>SUMIF($B$2:$B$993,"大學",$K$2:$K$993)</f>
        <v>0</v>
      </c>
    </row>
    <row r="37" spans="3:23" ht="16.2">
      <c r="C37" s="30"/>
      <c r="D37" s="30"/>
      <c r="T37" s="196"/>
      <c r="U37" s="195"/>
      <c r="V37" s="45" t="s">
        <v>645</v>
      </c>
      <c r="W37" s="47">
        <f>SUMIF($B$2:$B$993,"大學",$L$2:$L$993)</f>
        <v>0</v>
      </c>
    </row>
    <row r="38" spans="3:23" ht="16.2">
      <c r="C38" s="30"/>
      <c r="D38" s="30"/>
      <c r="T38" s="196"/>
      <c r="U38" s="195" t="s">
        <v>654</v>
      </c>
      <c r="V38" s="45" t="s">
        <v>653</v>
      </c>
      <c r="W38" s="47">
        <f>W22+W26+W30+W34</f>
        <v>23</v>
      </c>
    </row>
    <row r="39" spans="3:23" ht="16.2">
      <c r="C39" s="30"/>
      <c r="D39" s="30"/>
      <c r="T39" s="196"/>
      <c r="U39" s="195"/>
      <c r="V39" s="45" t="s">
        <v>640</v>
      </c>
      <c r="W39" s="47">
        <f>W23+W27+W31+W35</f>
        <v>38</v>
      </c>
    </row>
    <row r="40" spans="3:23" ht="16.2">
      <c r="C40" s="30"/>
      <c r="D40" s="30"/>
      <c r="T40" s="196"/>
      <c r="U40" s="195"/>
      <c r="V40" s="45" t="s">
        <v>643</v>
      </c>
      <c r="W40" s="47">
        <f>W24+W28+W32+W36</f>
        <v>15</v>
      </c>
    </row>
    <row r="41" spans="3:23" ht="16.2">
      <c r="C41" s="30"/>
      <c r="D41" s="30"/>
      <c r="T41" s="196"/>
      <c r="U41" s="195"/>
      <c r="V41" s="45" t="s">
        <v>645</v>
      </c>
      <c r="W41" s="47">
        <f>W25+W29+W33+W37</f>
        <v>472</v>
      </c>
    </row>
    <row r="42" spans="3:23" ht="16.2">
      <c r="C42" s="30"/>
      <c r="D42" s="30"/>
      <c r="T42" s="196" t="s">
        <v>652</v>
      </c>
      <c r="U42" s="195" t="s">
        <v>647</v>
      </c>
      <c r="V42" s="45" t="s">
        <v>653</v>
      </c>
      <c r="W42" s="47">
        <f>SUMPRODUCT(--EXACT($B$2:$B$998,U2))</f>
        <v>19</v>
      </c>
    </row>
    <row r="43" spans="3:23" ht="16.2">
      <c r="C43" s="30"/>
      <c r="D43" s="30"/>
      <c r="T43" s="196"/>
      <c r="U43" s="195"/>
      <c r="V43" s="45" t="s">
        <v>640</v>
      </c>
      <c r="W43" s="49">
        <f>SUMIF($B$2:$B$993,"國小",$M$2:$M$993)</f>
        <v>113</v>
      </c>
    </row>
    <row r="44" spans="3:23" ht="16.2">
      <c r="C44" s="30"/>
      <c r="D44" s="30"/>
      <c r="T44" s="196"/>
      <c r="U44" s="195"/>
      <c r="V44" s="45" t="s">
        <v>643</v>
      </c>
      <c r="W44" s="47">
        <f>SUMIF($B$2:$B$993,"國小",$N$2:$N$993)</f>
        <v>42</v>
      </c>
    </row>
    <row r="45" spans="3:23" ht="16.2">
      <c r="C45" s="30"/>
      <c r="D45" s="30"/>
      <c r="T45" s="196"/>
      <c r="U45" s="195"/>
      <c r="V45" s="45" t="s">
        <v>645</v>
      </c>
      <c r="W45" s="47">
        <f>SUMIF($B$2:$B$993,"國小",$O$2:$O$993)</f>
        <v>2592</v>
      </c>
    </row>
    <row r="46" spans="3:23">
      <c r="T46" s="196"/>
      <c r="U46" s="197" t="s">
        <v>648</v>
      </c>
      <c r="V46" s="45" t="s">
        <v>653</v>
      </c>
      <c r="W46" s="47">
        <f>SUMPRODUCT(--EXACT($B$2:$B$998,U46))</f>
        <v>6</v>
      </c>
    </row>
    <row r="47" spans="3:23" ht="16.2">
      <c r="C47" s="30"/>
      <c r="D47" s="30"/>
      <c r="T47" s="196"/>
      <c r="U47" s="197"/>
      <c r="V47" s="45" t="s">
        <v>640</v>
      </c>
      <c r="W47" s="49">
        <f>SUMIF($B$2:$B$993,"國中",$M$2:$M$993)</f>
        <v>5</v>
      </c>
    </row>
    <row r="48" spans="3:23">
      <c r="T48" s="196"/>
      <c r="U48" s="197"/>
      <c r="V48" s="45" t="s">
        <v>643</v>
      </c>
      <c r="W48" s="47">
        <f>SUMIF($B$2:$B$993,"國中",$N$2:$N$993)</f>
        <v>5</v>
      </c>
    </row>
    <row r="49" spans="3:23" ht="16.2">
      <c r="C49" s="30"/>
      <c r="D49" s="30"/>
      <c r="T49" s="196"/>
      <c r="U49" s="197"/>
      <c r="V49" s="45" t="s">
        <v>645</v>
      </c>
      <c r="W49" s="47">
        <f>SUMIF($B$2:$B$993,"國中",$O$2:$O$993)</f>
        <v>91</v>
      </c>
    </row>
    <row r="50" spans="3:23" ht="16.2">
      <c r="C50" s="30"/>
      <c r="D50" s="30"/>
      <c r="T50" s="196"/>
      <c r="U50" s="195" t="s">
        <v>649</v>
      </c>
      <c r="V50" s="45" t="s">
        <v>653</v>
      </c>
      <c r="W50" s="47">
        <f>SUMPRODUCT(--EXACT($B$2:$B$998,U50))</f>
        <v>2</v>
      </c>
    </row>
    <row r="51" spans="3:23" ht="16.2">
      <c r="C51" s="30"/>
      <c r="D51" s="30"/>
      <c r="T51" s="196"/>
      <c r="U51" s="195"/>
      <c r="V51" s="45" t="s">
        <v>640</v>
      </c>
      <c r="W51" s="49">
        <f>SUMIF($B$2:$B$993,"高中職",$M$2:$M$993)</f>
        <v>2</v>
      </c>
    </row>
    <row r="52" spans="3:23">
      <c r="T52" s="196"/>
      <c r="U52" s="195"/>
      <c r="V52" s="45" t="s">
        <v>643</v>
      </c>
      <c r="W52" s="47">
        <f>SUMIF($B$2:$B$993,"高中職",$N$2:$N$993)</f>
        <v>2</v>
      </c>
    </row>
    <row r="53" spans="3:23" ht="16.2">
      <c r="C53" s="30"/>
      <c r="D53" s="30"/>
      <c r="T53" s="196"/>
      <c r="U53" s="195"/>
      <c r="V53" s="45" t="s">
        <v>645</v>
      </c>
      <c r="W53" s="47">
        <f>SUMIF($B$2:$B$993,"高中職",$O$2:$O$993)</f>
        <v>0</v>
      </c>
    </row>
    <row r="54" spans="3:23" ht="16.2">
      <c r="C54" s="30"/>
      <c r="D54" s="30"/>
      <c r="T54" s="196"/>
      <c r="U54" s="195" t="s">
        <v>650</v>
      </c>
      <c r="V54" s="45" t="s">
        <v>653</v>
      </c>
      <c r="W54" s="47">
        <f>SUMPRODUCT(--EXACT($B$2:$B$998,U54))</f>
        <v>1</v>
      </c>
    </row>
    <row r="55" spans="3:23">
      <c r="T55" s="196"/>
      <c r="U55" s="195"/>
      <c r="V55" s="45" t="s">
        <v>640</v>
      </c>
      <c r="W55" s="49">
        <f>SUMIF($B$2:$B$993,"大學",$M$2:$M$993)</f>
        <v>0</v>
      </c>
    </row>
    <row r="56" spans="3:23">
      <c r="T56" s="196"/>
      <c r="U56" s="195"/>
      <c r="V56" s="45" t="s">
        <v>643</v>
      </c>
      <c r="W56" s="47">
        <f>SUMIF($B$2:$B$993,"大學",$N$2:$N$993)</f>
        <v>0</v>
      </c>
    </row>
    <row r="57" spans="3:23">
      <c r="T57" s="196"/>
      <c r="U57" s="195"/>
      <c r="V57" s="45" t="s">
        <v>645</v>
      </c>
      <c r="W57" s="47">
        <f>SUMIF($B$2:$B$993,"大學",$O$2:$O$993)</f>
        <v>0</v>
      </c>
    </row>
    <row r="58" spans="3:23">
      <c r="T58" s="196"/>
      <c r="U58" s="195" t="s">
        <v>654</v>
      </c>
      <c r="V58" s="45" t="s">
        <v>653</v>
      </c>
      <c r="W58" s="47">
        <f>W42+W46+W50+W54</f>
        <v>28</v>
      </c>
    </row>
    <row r="59" spans="3:23">
      <c r="T59" s="196"/>
      <c r="U59" s="195"/>
      <c r="V59" s="45" t="s">
        <v>640</v>
      </c>
      <c r="W59" s="47">
        <f>W43+W47+W51+W55</f>
        <v>120</v>
      </c>
    </row>
    <row r="60" spans="3:23">
      <c r="T60" s="196"/>
      <c r="U60" s="195"/>
      <c r="V60" s="45" t="s">
        <v>643</v>
      </c>
      <c r="W60" s="47">
        <f>W44+W48+W52+W56</f>
        <v>49</v>
      </c>
    </row>
    <row r="61" spans="3:23">
      <c r="T61" s="196"/>
      <c r="U61" s="195"/>
      <c r="V61" s="45" t="s">
        <v>645</v>
      </c>
      <c r="W61" s="47">
        <f>W45+W49+W53+W57</f>
        <v>2683</v>
      </c>
    </row>
  </sheetData>
  <autoFilter ref="A2:AT27"/>
  <mergeCells count="19">
    <mergeCell ref="A1:R1"/>
    <mergeCell ref="U2:U5"/>
    <mergeCell ref="T2:T21"/>
    <mergeCell ref="U50:U53"/>
    <mergeCell ref="U18:U21"/>
    <mergeCell ref="U22:U25"/>
    <mergeCell ref="U26:U29"/>
    <mergeCell ref="U30:U33"/>
    <mergeCell ref="U34:U37"/>
    <mergeCell ref="U6:U9"/>
    <mergeCell ref="U10:U13"/>
    <mergeCell ref="U14:U17"/>
    <mergeCell ref="U54:U57"/>
    <mergeCell ref="U58:U61"/>
    <mergeCell ref="T22:T41"/>
    <mergeCell ref="T42:T61"/>
    <mergeCell ref="U38:U41"/>
    <mergeCell ref="U42:U45"/>
    <mergeCell ref="U46:U49"/>
  </mergeCells>
  <phoneticPr fontId="0" type="Hiragana"/>
  <conditionalFormatting sqref="D1:D26 D55:D1048576">
    <cfRule type="duplicateValues" dxfId="264" priority="8"/>
  </conditionalFormatting>
  <conditionalFormatting sqref="C49:C51 C53:C1048576 C47 C1:C26 C31:C45">
    <cfRule type="duplicateValues" dxfId="263" priority="7"/>
  </conditionalFormatting>
  <conditionalFormatting sqref="C49:C51 C53:C1048576 C47 C1:C26 C31:C45">
    <cfRule type="duplicateValues" dxfId="262" priority="2"/>
  </conditionalFormatting>
  <conditionalFormatting sqref="C27:D30">
    <cfRule type="duplicateValues" dxfId="26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7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16.77734375" style="42" bestFit="1" customWidth="1"/>
    <col min="5" max="5" width="19.33203125" style="42" bestFit="1" customWidth="1"/>
    <col min="6" max="6" width="14.6640625" style="42" bestFit="1" customWidth="1"/>
    <col min="7" max="7" width="8" style="42" bestFit="1" customWidth="1"/>
    <col min="8" max="9" width="13.109375" style="42" bestFit="1" customWidth="1"/>
    <col min="10" max="10" width="8" style="100" bestFit="1" customWidth="1"/>
    <col min="11" max="12" width="13.109375" style="100" bestFit="1" customWidth="1"/>
    <col min="13" max="13" width="9.44140625" style="100" bestFit="1" customWidth="1"/>
    <col min="14" max="15" width="13.109375" style="100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49" ht="20.100000000000001" customHeight="1">
      <c r="A1" s="199" t="s">
        <v>1508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2" t="s">
        <v>929</v>
      </c>
      <c r="H2" s="92" t="s">
        <v>48</v>
      </c>
      <c r="I2" s="92" t="s">
        <v>47</v>
      </c>
      <c r="J2" s="97" t="s">
        <v>930</v>
      </c>
      <c r="K2" s="97" t="s">
        <v>49</v>
      </c>
      <c r="L2" s="97" t="s">
        <v>50</v>
      </c>
      <c r="M2" s="97" t="s">
        <v>931</v>
      </c>
      <c r="N2" s="97" t="s">
        <v>51</v>
      </c>
      <c r="O2" s="97" t="s">
        <v>628</v>
      </c>
      <c r="P2" s="92" t="s">
        <v>629</v>
      </c>
      <c r="Q2" s="92" t="s">
        <v>52</v>
      </c>
      <c r="R2" s="92" t="s">
        <v>932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8" t="s">
        <v>42</v>
      </c>
      <c r="C3" s="8">
        <v>714604</v>
      </c>
      <c r="D3" s="8" t="s">
        <v>935</v>
      </c>
      <c r="E3" s="10" t="s">
        <v>114</v>
      </c>
      <c r="F3" s="8" t="s">
        <v>106</v>
      </c>
      <c r="G3" s="8" t="s">
        <v>876</v>
      </c>
      <c r="H3" s="8" t="s">
        <v>876</v>
      </c>
      <c r="I3" s="8" t="s">
        <v>876</v>
      </c>
      <c r="J3" s="98">
        <v>15</v>
      </c>
      <c r="K3" s="98">
        <v>20</v>
      </c>
      <c r="L3" s="98">
        <v>187</v>
      </c>
      <c r="M3" s="98">
        <v>17</v>
      </c>
      <c r="N3" s="98">
        <v>29</v>
      </c>
      <c r="O3" s="98">
        <v>240</v>
      </c>
      <c r="P3" s="8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20.100000000000001" customHeight="1">
      <c r="A4" s="8">
        <v>2</v>
      </c>
      <c r="B4" s="8" t="s">
        <v>42</v>
      </c>
      <c r="C4" s="8">
        <v>714605</v>
      </c>
      <c r="D4" s="8" t="s">
        <v>934</v>
      </c>
      <c r="E4" s="10" t="s">
        <v>115</v>
      </c>
      <c r="F4" s="8" t="s">
        <v>106</v>
      </c>
      <c r="G4" s="8" t="s">
        <v>876</v>
      </c>
      <c r="H4" s="8" t="s">
        <v>876</v>
      </c>
      <c r="I4" s="8" t="s">
        <v>876</v>
      </c>
      <c r="J4" s="98">
        <v>3</v>
      </c>
      <c r="K4" s="98">
        <v>2</v>
      </c>
      <c r="L4" s="98">
        <v>44</v>
      </c>
      <c r="M4" s="98">
        <v>6</v>
      </c>
      <c r="N4" s="98">
        <v>8</v>
      </c>
      <c r="O4" s="98">
        <v>101</v>
      </c>
      <c r="P4" s="8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ht="20.100000000000001" customHeight="1">
      <c r="A5" s="8">
        <v>3</v>
      </c>
      <c r="B5" s="8" t="s">
        <v>42</v>
      </c>
      <c r="C5" s="8">
        <v>714615</v>
      </c>
      <c r="D5" s="8" t="s">
        <v>936</v>
      </c>
      <c r="E5" s="10" t="s">
        <v>115</v>
      </c>
      <c r="F5" s="8" t="s">
        <v>106</v>
      </c>
      <c r="G5" s="8" t="s">
        <v>876</v>
      </c>
      <c r="H5" s="8" t="s">
        <v>876</v>
      </c>
      <c r="I5" s="8" t="s">
        <v>876</v>
      </c>
      <c r="J5" s="98">
        <v>3</v>
      </c>
      <c r="K5" s="98">
        <v>3</v>
      </c>
      <c r="L5" s="98">
        <v>14</v>
      </c>
      <c r="M5" s="98">
        <v>6</v>
      </c>
      <c r="N5" s="98">
        <v>9</v>
      </c>
      <c r="O5" s="98">
        <v>97</v>
      </c>
      <c r="P5" s="8"/>
      <c r="Q5" s="8"/>
      <c r="R5" s="8"/>
      <c r="T5" s="196"/>
      <c r="U5" s="195"/>
      <c r="V5" s="45" t="s">
        <v>645</v>
      </c>
      <c r="W5" s="47">
        <f>SUMIF($B$2:$B$918,"國小",$I$2:$I$918)</f>
        <v>0</v>
      </c>
    </row>
    <row r="6" spans="1:49" ht="20.100000000000001" customHeight="1">
      <c r="A6" s="8">
        <v>4</v>
      </c>
      <c r="B6" s="8" t="s">
        <v>44</v>
      </c>
      <c r="C6" s="8">
        <v>714618</v>
      </c>
      <c r="D6" s="8" t="s">
        <v>554</v>
      </c>
      <c r="E6" s="8" t="s">
        <v>67</v>
      </c>
      <c r="F6" s="8"/>
      <c r="G6" s="8" t="s">
        <v>876</v>
      </c>
      <c r="H6" s="8" t="s">
        <v>876</v>
      </c>
      <c r="I6" s="8" t="s">
        <v>876</v>
      </c>
      <c r="J6" s="98">
        <v>4</v>
      </c>
      <c r="K6" s="98">
        <v>6</v>
      </c>
      <c r="L6" s="98">
        <v>8</v>
      </c>
      <c r="M6" s="98">
        <v>6</v>
      </c>
      <c r="N6" s="98">
        <v>14</v>
      </c>
      <c r="O6" s="98">
        <v>82</v>
      </c>
      <c r="P6" s="8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9" ht="20.100000000000001" customHeight="1">
      <c r="A7" s="8">
        <v>5</v>
      </c>
      <c r="B7" s="8" t="s">
        <v>42</v>
      </c>
      <c r="C7" s="8">
        <v>714620</v>
      </c>
      <c r="D7" s="8" t="s">
        <v>555</v>
      </c>
      <c r="E7" s="8" t="s">
        <v>553</v>
      </c>
      <c r="F7" s="8"/>
      <c r="G7" s="8" t="s">
        <v>876</v>
      </c>
      <c r="H7" s="8" t="s">
        <v>876</v>
      </c>
      <c r="I7" s="8" t="s">
        <v>876</v>
      </c>
      <c r="J7" s="98">
        <v>4</v>
      </c>
      <c r="K7" s="98">
        <v>4</v>
      </c>
      <c r="L7" s="98">
        <v>3</v>
      </c>
      <c r="M7" s="98">
        <v>6</v>
      </c>
      <c r="N7" s="98">
        <v>11</v>
      </c>
      <c r="O7" s="98">
        <v>59</v>
      </c>
      <c r="P7" s="8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>
      <c r="A8" s="8">
        <v>6</v>
      </c>
      <c r="B8" s="8" t="s">
        <v>42</v>
      </c>
      <c r="C8" s="8">
        <v>714602</v>
      </c>
      <c r="D8" s="8" t="s">
        <v>556</v>
      </c>
      <c r="E8" s="8" t="s">
        <v>67</v>
      </c>
      <c r="F8" s="8"/>
      <c r="G8" s="8" t="s">
        <v>876</v>
      </c>
      <c r="H8" s="8" t="s">
        <v>876</v>
      </c>
      <c r="I8" s="8" t="s">
        <v>876</v>
      </c>
      <c r="J8" s="98">
        <v>1</v>
      </c>
      <c r="K8" s="98">
        <v>1</v>
      </c>
      <c r="L8" s="98">
        <v>18</v>
      </c>
      <c r="M8" s="98">
        <v>3</v>
      </c>
      <c r="N8" s="98">
        <v>3</v>
      </c>
      <c r="O8" s="98">
        <v>56</v>
      </c>
      <c r="P8" s="8"/>
      <c r="Q8" s="8"/>
      <c r="R8" s="8"/>
      <c r="T8" s="196"/>
      <c r="U8" s="197"/>
      <c r="V8" s="45" t="s">
        <v>643</v>
      </c>
      <c r="W8" s="47">
        <f>SUMIF($B$2:$B$918,"國中",$H$2:$H$918)</f>
        <v>0</v>
      </c>
    </row>
    <row r="9" spans="1:49">
      <c r="A9" s="8">
        <v>7</v>
      </c>
      <c r="B9" s="8" t="s">
        <v>42</v>
      </c>
      <c r="C9" s="8">
        <v>714609</v>
      </c>
      <c r="D9" s="8" t="s">
        <v>557</v>
      </c>
      <c r="E9" s="8" t="s">
        <v>136</v>
      </c>
      <c r="F9" s="10"/>
      <c r="G9" s="8" t="s">
        <v>876</v>
      </c>
      <c r="H9" s="8" t="s">
        <v>876</v>
      </c>
      <c r="I9" s="8" t="s">
        <v>876</v>
      </c>
      <c r="J9" s="98">
        <v>3</v>
      </c>
      <c r="K9" s="98">
        <v>1</v>
      </c>
      <c r="L9" s="98">
        <v>13</v>
      </c>
      <c r="M9" s="98">
        <v>3</v>
      </c>
      <c r="N9" s="98">
        <v>1</v>
      </c>
      <c r="O9" s="98">
        <v>58</v>
      </c>
      <c r="P9" s="8"/>
      <c r="Q9" s="8"/>
      <c r="R9" s="8"/>
      <c r="S9" s="40"/>
      <c r="T9" s="196"/>
      <c r="U9" s="197"/>
      <c r="V9" s="45" t="s">
        <v>645</v>
      </c>
      <c r="W9" s="47">
        <f>SUMIF($B$2:$B$918,"國中",$I$2:$I$918)</f>
        <v>0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</row>
    <row r="10" spans="1:49">
      <c r="A10" s="8">
        <v>8</v>
      </c>
      <c r="B10" s="8" t="s">
        <v>132</v>
      </c>
      <c r="C10" s="8">
        <v>714616</v>
      </c>
      <c r="D10" s="8" t="s">
        <v>933</v>
      </c>
      <c r="E10" s="8" t="s">
        <v>136</v>
      </c>
      <c r="F10" s="27"/>
      <c r="G10" s="8" t="s">
        <v>876</v>
      </c>
      <c r="H10" s="8" t="s">
        <v>876</v>
      </c>
      <c r="I10" s="8" t="s">
        <v>876</v>
      </c>
      <c r="J10" s="99" t="s">
        <v>876</v>
      </c>
      <c r="K10" s="99" t="s">
        <v>876</v>
      </c>
      <c r="L10" s="99" t="s">
        <v>876</v>
      </c>
      <c r="M10" s="98">
        <v>1</v>
      </c>
      <c r="N10" s="98">
        <v>1</v>
      </c>
      <c r="O10" s="98">
        <v>7</v>
      </c>
      <c r="P10" s="27"/>
      <c r="Q10" s="27"/>
      <c r="R10" s="27"/>
      <c r="T10" s="196"/>
      <c r="U10" s="195" t="s">
        <v>649</v>
      </c>
      <c r="V10" s="45" t="s">
        <v>653</v>
      </c>
      <c r="W10" s="47">
        <v>0</v>
      </c>
    </row>
    <row r="11" spans="1:49" ht="16.2">
      <c r="D11" s="30"/>
      <c r="T11" s="196"/>
      <c r="U11" s="195"/>
      <c r="V11" s="45" t="s">
        <v>640</v>
      </c>
      <c r="W11" s="47">
        <f>SUMIF($B$2:$B$918,"高中職",$G$2:$G$918)</f>
        <v>0</v>
      </c>
    </row>
    <row r="12" spans="1:49" ht="16.2">
      <c r="D12" s="30"/>
      <c r="T12" s="196"/>
      <c r="U12" s="195"/>
      <c r="V12" s="45" t="s">
        <v>643</v>
      </c>
      <c r="W12" s="47">
        <f>SUMIF($B$2:$B$918,"高中職",$H$2:$H$918)</f>
        <v>0</v>
      </c>
    </row>
    <row r="13" spans="1:49" ht="16.2">
      <c r="D13" s="30"/>
      <c r="T13" s="196"/>
      <c r="U13" s="195"/>
      <c r="V13" s="45" t="s">
        <v>645</v>
      </c>
      <c r="W13" s="47">
        <f>SUMIF($B$2:$B$918,"高中職",$I$2:$I$918)</f>
        <v>0</v>
      </c>
    </row>
    <row r="14" spans="1:49" ht="16.2">
      <c r="D14" s="30"/>
      <c r="T14" s="196"/>
      <c r="U14" s="195" t="s">
        <v>650</v>
      </c>
      <c r="V14" s="45" t="s">
        <v>653</v>
      </c>
      <c r="W14" s="47">
        <v>0</v>
      </c>
    </row>
    <row r="15" spans="1:49" ht="16.2">
      <c r="D15" s="30"/>
      <c r="T15" s="196"/>
      <c r="U15" s="195"/>
      <c r="V15" s="45" t="s">
        <v>640</v>
      </c>
      <c r="W15" s="47">
        <f>SUMIF($B$2:$B$918,"大學",$G$2:$G$918)</f>
        <v>0</v>
      </c>
    </row>
    <row r="16" spans="1:49" ht="16.2">
      <c r="D16" s="30"/>
      <c r="T16" s="196"/>
      <c r="U16" s="195"/>
      <c r="V16" s="45" t="s">
        <v>643</v>
      </c>
      <c r="W16" s="47">
        <f>SUMIF($B$2:$B$918,"大學",$H$2:$H$918)</f>
        <v>0</v>
      </c>
    </row>
    <row r="17" spans="4:23" ht="16.2">
      <c r="D17" s="30"/>
      <c r="T17" s="196"/>
      <c r="U17" s="195"/>
      <c r="V17" s="45" t="s">
        <v>645</v>
      </c>
      <c r="W17" s="47">
        <f>SUMIF($B$2:$B$918,"大學",$I$2:$I$918)</f>
        <v>0</v>
      </c>
    </row>
    <row r="18" spans="4:23" ht="16.2">
      <c r="D18" s="30"/>
      <c r="T18" s="196"/>
      <c r="U18" s="195" t="s">
        <v>654</v>
      </c>
      <c r="V18" s="45" t="s">
        <v>653</v>
      </c>
      <c r="W18" s="47">
        <f>W2+W6+W10+W14</f>
        <v>0</v>
      </c>
    </row>
    <row r="19" spans="4:23">
      <c r="T19" s="196"/>
      <c r="U19" s="195"/>
      <c r="V19" s="45" t="s">
        <v>640</v>
      </c>
      <c r="W19" s="47">
        <f>W3+W7+W11+W15</f>
        <v>0</v>
      </c>
    </row>
    <row r="20" spans="4:23">
      <c r="T20" s="196"/>
      <c r="U20" s="195"/>
      <c r="V20" s="45" t="s">
        <v>643</v>
      </c>
      <c r="W20" s="47">
        <f>W4+W8+W12+W16</f>
        <v>0</v>
      </c>
    </row>
    <row r="21" spans="4:23">
      <c r="T21" s="196"/>
      <c r="U21" s="195"/>
      <c r="V21" s="45" t="s">
        <v>645</v>
      </c>
      <c r="W21" s="47">
        <f>W5+W9+W13+W17</f>
        <v>0</v>
      </c>
    </row>
    <row r="22" spans="4:23">
      <c r="T22" s="196" t="s">
        <v>646</v>
      </c>
      <c r="U22" s="195" t="s">
        <v>647</v>
      </c>
      <c r="V22" s="45" t="s">
        <v>653</v>
      </c>
      <c r="W22" s="47">
        <v>7</v>
      </c>
    </row>
    <row r="23" spans="4:23">
      <c r="T23" s="196"/>
      <c r="U23" s="195"/>
      <c r="V23" s="45" t="s">
        <v>640</v>
      </c>
      <c r="W23" s="47">
        <f>SUMIF($B$2:$B$918,"國小",$J$2:$J$918)</f>
        <v>33</v>
      </c>
    </row>
    <row r="24" spans="4:23">
      <c r="T24" s="196"/>
      <c r="U24" s="195"/>
      <c r="V24" s="45" t="s">
        <v>643</v>
      </c>
      <c r="W24" s="47">
        <f>SUMIF($B$2:$B$918,"國小",$K$2:$K$918)</f>
        <v>37</v>
      </c>
    </row>
    <row r="25" spans="4:23">
      <c r="T25" s="196"/>
      <c r="U25" s="195"/>
      <c r="V25" s="45" t="s">
        <v>645</v>
      </c>
      <c r="W25" s="47">
        <f>SUMIF($B$2:$B$918,"國小",$L$2:$L$918)</f>
        <v>287</v>
      </c>
    </row>
    <row r="26" spans="4:23">
      <c r="T26" s="196"/>
      <c r="U26" s="197" t="s">
        <v>648</v>
      </c>
      <c r="V26" s="45" t="s">
        <v>653</v>
      </c>
      <c r="W26" s="47">
        <v>0</v>
      </c>
    </row>
    <row r="27" spans="4:23">
      <c r="T27" s="196"/>
      <c r="U27" s="197"/>
      <c r="V27" s="45" t="s">
        <v>640</v>
      </c>
      <c r="W27" s="47">
        <f>SUMIF($B$2:$B$918,"國中",$J$2:$J$918)</f>
        <v>0</v>
      </c>
    </row>
    <row r="28" spans="4:23">
      <c r="T28" s="196"/>
      <c r="U28" s="197"/>
      <c r="V28" s="45" t="s">
        <v>643</v>
      </c>
      <c r="W28" s="47">
        <f>SUMIF($B$2:$B$918,"國中",$K$2:$K$918)</f>
        <v>0</v>
      </c>
    </row>
    <row r="29" spans="4:23">
      <c r="T29" s="196"/>
      <c r="U29" s="197"/>
      <c r="V29" s="45" t="s">
        <v>645</v>
      </c>
      <c r="W29" s="47">
        <f>SUMIF($B$2:$B$918,"國中",$L$2:$L$918)</f>
        <v>0</v>
      </c>
    </row>
    <row r="30" spans="4:23">
      <c r="T30" s="196"/>
      <c r="U30" s="195" t="s">
        <v>649</v>
      </c>
      <c r="V30" s="45" t="s">
        <v>653</v>
      </c>
      <c r="W30" s="47">
        <v>0</v>
      </c>
    </row>
    <row r="31" spans="4:23">
      <c r="T31" s="196"/>
      <c r="U31" s="195"/>
      <c r="V31" s="45" t="s">
        <v>640</v>
      </c>
      <c r="W31" s="47">
        <f>SUMIF($B$2:$B$918,"高中職",$J$2:$J$918)</f>
        <v>0</v>
      </c>
    </row>
    <row r="32" spans="4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7</v>
      </c>
    </row>
    <row r="39" spans="20:23">
      <c r="T39" s="196"/>
      <c r="U39" s="195"/>
      <c r="V39" s="45" t="s">
        <v>640</v>
      </c>
      <c r="W39" s="47">
        <f>W23+W27+W31+W35</f>
        <v>33</v>
      </c>
    </row>
    <row r="40" spans="20:23">
      <c r="T40" s="196"/>
      <c r="U40" s="195"/>
      <c r="V40" s="45" t="s">
        <v>643</v>
      </c>
      <c r="W40" s="47">
        <f>W24+W28+W32+W36</f>
        <v>37</v>
      </c>
    </row>
    <row r="41" spans="20:23">
      <c r="T41" s="196"/>
      <c r="U41" s="195"/>
      <c r="V41" s="45" t="s">
        <v>645</v>
      </c>
      <c r="W41" s="47">
        <f>W25+W29+W33+W37</f>
        <v>287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7</v>
      </c>
    </row>
    <row r="43" spans="20:23">
      <c r="T43" s="196"/>
      <c r="U43" s="195"/>
      <c r="V43" s="45" t="s">
        <v>640</v>
      </c>
      <c r="W43" s="49">
        <f>SUMIF($B$2:$B$918,"國小",$M$2:$M$918)</f>
        <v>47</v>
      </c>
    </row>
    <row r="44" spans="20:23">
      <c r="T44" s="196"/>
      <c r="U44" s="195"/>
      <c r="V44" s="45" t="s">
        <v>643</v>
      </c>
      <c r="W44" s="47">
        <f>SUMIF($B$2:$B$918,"國小",$N$2:$N$918)</f>
        <v>75</v>
      </c>
    </row>
    <row r="45" spans="20:23">
      <c r="T45" s="196"/>
      <c r="U45" s="195"/>
      <c r="V45" s="45" t="s">
        <v>645</v>
      </c>
      <c r="W45" s="47">
        <f>SUMIF($B$2:$B$918,"國小",$O$2:$O$918)</f>
        <v>693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1</v>
      </c>
    </row>
    <row r="47" spans="20:23">
      <c r="T47" s="196"/>
      <c r="U47" s="197"/>
      <c r="V47" s="45" t="s">
        <v>640</v>
      </c>
      <c r="W47" s="49">
        <f>SUMIF($B$2:$B$918,"國中",$M$2:$M$918)</f>
        <v>1</v>
      </c>
    </row>
    <row r="48" spans="20:23">
      <c r="T48" s="196"/>
      <c r="U48" s="197"/>
      <c r="V48" s="45" t="s">
        <v>643</v>
      </c>
      <c r="W48" s="47">
        <f>SUMIF($B$2:$B$918,"國中",$N$2:$N$918)</f>
        <v>1</v>
      </c>
    </row>
    <row r="49" spans="20:23">
      <c r="T49" s="196"/>
      <c r="U49" s="197"/>
      <c r="V49" s="45" t="s">
        <v>645</v>
      </c>
      <c r="W49" s="47">
        <f>SUMIF($B$2:$B$918,"國中",$O$2:$O$918)</f>
        <v>7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8</v>
      </c>
    </row>
    <row r="59" spans="20:23">
      <c r="T59" s="196"/>
      <c r="U59" s="195"/>
      <c r="V59" s="45" t="s">
        <v>640</v>
      </c>
      <c r="W59" s="47">
        <f>W43+W47+W51+W55</f>
        <v>48</v>
      </c>
    </row>
    <row r="60" spans="20:23">
      <c r="T60" s="196"/>
      <c r="U60" s="195"/>
      <c r="V60" s="45" t="s">
        <v>643</v>
      </c>
      <c r="W60" s="47">
        <f>W44+W48+W52+W56</f>
        <v>76</v>
      </c>
    </row>
    <row r="61" spans="20:23">
      <c r="T61" s="196"/>
      <c r="U61" s="195"/>
      <c r="V61" s="45" t="s">
        <v>645</v>
      </c>
      <c r="W61" s="47">
        <f>W45+W49+W53+W57</f>
        <v>700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1:D1048576">
    <cfRule type="duplicateValues" dxfId="30" priority="27"/>
  </conditionalFormatting>
  <conditionalFormatting sqref="C2">
    <cfRule type="duplicateValues" dxfId="29" priority="4"/>
  </conditionalFormatting>
  <conditionalFormatting sqref="C2">
    <cfRule type="duplicateValues" dxfId="28" priority="5"/>
  </conditionalFormatting>
  <conditionalFormatting sqref="C2">
    <cfRule type="duplicateValues" dxfId="27" priority="3"/>
  </conditionalFormatting>
  <conditionalFormatting sqref="C2">
    <cfRule type="duplicateValues" dxfId="26" priority="2"/>
  </conditionalFormatting>
  <conditionalFormatting sqref="C1:C1048576">
    <cfRule type="duplicateValues" dxfId="25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workbookViewId="0">
      <selection activeCell="E26" sqref="E26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22.21875" style="42" bestFit="1" customWidth="1"/>
    <col min="5" max="5" width="19.3320312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8" style="59" bestFit="1" customWidth="1"/>
    <col min="11" max="12" width="13.109375" style="59" bestFit="1" customWidth="1"/>
    <col min="13" max="13" width="9.44140625" style="59" bestFit="1" customWidth="1"/>
    <col min="14" max="15" width="13.109375" style="59" bestFit="1" customWidth="1"/>
    <col min="16" max="16" width="9.44140625" style="59" hidden="1" customWidth="1"/>
    <col min="17" max="18" width="13.109375" style="59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42"/>
  </cols>
  <sheetData>
    <row r="1" spans="1:49" ht="20.100000000000001" customHeight="1">
      <c r="A1" s="204" t="s">
        <v>1533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  <c r="Q1" s="204"/>
      <c r="R1" s="204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41.4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937</v>
      </c>
      <c r="H2" s="93" t="s">
        <v>48</v>
      </c>
      <c r="I2" s="93" t="s">
        <v>47</v>
      </c>
      <c r="J2" s="93" t="s">
        <v>938</v>
      </c>
      <c r="K2" s="93" t="s">
        <v>49</v>
      </c>
      <c r="L2" s="93" t="s">
        <v>50</v>
      </c>
      <c r="M2" s="93" t="s">
        <v>939</v>
      </c>
      <c r="N2" s="93" t="s">
        <v>51</v>
      </c>
      <c r="O2" s="93" t="s">
        <v>940</v>
      </c>
      <c r="P2" s="150" t="s">
        <v>941</v>
      </c>
      <c r="Q2" s="93" t="s">
        <v>52</v>
      </c>
      <c r="R2" s="93" t="s">
        <v>942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16.2">
      <c r="A3" s="8">
        <v>1</v>
      </c>
      <c r="B3" s="8" t="s">
        <v>246</v>
      </c>
      <c r="C3" s="8" t="s">
        <v>1509</v>
      </c>
      <c r="D3" s="8" t="s">
        <v>558</v>
      </c>
      <c r="E3" s="8" t="s">
        <v>547</v>
      </c>
      <c r="F3" s="8"/>
      <c r="G3" s="53" t="s">
        <v>947</v>
      </c>
      <c r="H3" s="53" t="s">
        <v>947</v>
      </c>
      <c r="I3" s="53" t="s">
        <v>947</v>
      </c>
      <c r="J3" s="53" t="s">
        <v>947</v>
      </c>
      <c r="K3" s="55">
        <v>1</v>
      </c>
      <c r="L3" s="53" t="s">
        <v>947</v>
      </c>
      <c r="M3" s="96">
        <v>1</v>
      </c>
      <c r="N3" s="96">
        <v>1</v>
      </c>
      <c r="O3" s="53" t="s">
        <v>631</v>
      </c>
      <c r="P3" s="141"/>
      <c r="Q3" s="53"/>
      <c r="R3" s="53"/>
      <c r="T3" s="196"/>
      <c r="U3" s="195"/>
      <c r="V3" s="45" t="s">
        <v>640</v>
      </c>
      <c r="W3" s="47">
        <f>SUMIF($B$2:$B$918,"國小",$G$2:$G$918)</f>
        <v>0</v>
      </c>
    </row>
    <row r="4" spans="1:49">
      <c r="A4" s="8">
        <v>2</v>
      </c>
      <c r="B4" s="8" t="s">
        <v>248</v>
      </c>
      <c r="C4" s="8" t="s">
        <v>1510</v>
      </c>
      <c r="D4" s="8" t="s">
        <v>559</v>
      </c>
      <c r="E4" s="8" t="s">
        <v>67</v>
      </c>
      <c r="F4" s="8"/>
      <c r="G4" s="53" t="s">
        <v>947</v>
      </c>
      <c r="H4" s="53" t="s">
        <v>947</v>
      </c>
      <c r="I4" s="53" t="s">
        <v>947</v>
      </c>
      <c r="J4" s="53" t="s">
        <v>947</v>
      </c>
      <c r="K4" s="53" t="s">
        <v>947</v>
      </c>
      <c r="L4" s="53" t="s">
        <v>947</v>
      </c>
      <c r="M4" s="53" t="s">
        <v>631</v>
      </c>
      <c r="N4" s="53" t="s">
        <v>631</v>
      </c>
      <c r="O4" s="53" t="s">
        <v>631</v>
      </c>
      <c r="P4" s="141"/>
      <c r="Q4" s="53"/>
      <c r="R4" s="53"/>
      <c r="T4" s="196"/>
      <c r="U4" s="195"/>
      <c r="V4" s="45" t="s">
        <v>643</v>
      </c>
      <c r="W4" s="47">
        <f>SUMIF($B$2:$B$918,"國小",$H$2:$H$918)</f>
        <v>0</v>
      </c>
    </row>
    <row r="5" spans="1:49" ht="16.2">
      <c r="A5" s="8">
        <v>3</v>
      </c>
      <c r="B5" s="8" t="s">
        <v>246</v>
      </c>
      <c r="C5" s="8" t="s">
        <v>1511</v>
      </c>
      <c r="D5" s="8" t="s">
        <v>560</v>
      </c>
      <c r="E5" s="8" t="s">
        <v>67</v>
      </c>
      <c r="F5" s="8"/>
      <c r="G5" s="53" t="s">
        <v>947</v>
      </c>
      <c r="H5" s="53" t="s">
        <v>947</v>
      </c>
      <c r="I5" s="53" t="s">
        <v>947</v>
      </c>
      <c r="J5" s="53" t="s">
        <v>947</v>
      </c>
      <c r="K5" s="53" t="s">
        <v>947</v>
      </c>
      <c r="L5" s="53" t="s">
        <v>947</v>
      </c>
      <c r="M5" s="96">
        <v>2</v>
      </c>
      <c r="N5" s="96">
        <v>2</v>
      </c>
      <c r="O5" s="53" t="s">
        <v>631</v>
      </c>
      <c r="P5" s="141"/>
      <c r="Q5" s="53"/>
      <c r="R5" s="53"/>
      <c r="T5" s="196"/>
      <c r="U5" s="195"/>
      <c r="V5" s="45" t="s">
        <v>645</v>
      </c>
      <c r="W5" s="47">
        <f>SUMIF($B$2:$B$918,"國小",$I$2:$I$918)</f>
        <v>0</v>
      </c>
    </row>
    <row r="6" spans="1:49">
      <c r="A6" s="8">
        <v>4</v>
      </c>
      <c r="B6" s="8" t="s">
        <v>246</v>
      </c>
      <c r="C6" s="8" t="s">
        <v>1512</v>
      </c>
      <c r="D6" s="8" t="s">
        <v>561</v>
      </c>
      <c r="E6" s="8" t="s">
        <v>67</v>
      </c>
      <c r="F6" s="10"/>
      <c r="G6" s="53" t="s">
        <v>947</v>
      </c>
      <c r="H6" s="53" t="s">
        <v>947</v>
      </c>
      <c r="I6" s="53" t="s">
        <v>947</v>
      </c>
      <c r="J6" s="53" t="s">
        <v>947</v>
      </c>
      <c r="K6" s="53" t="s">
        <v>947</v>
      </c>
      <c r="L6" s="53" t="s">
        <v>947</v>
      </c>
      <c r="M6" s="53" t="s">
        <v>631</v>
      </c>
      <c r="N6" s="53" t="s">
        <v>631</v>
      </c>
      <c r="O6" s="53" t="s">
        <v>631</v>
      </c>
      <c r="P6" s="141"/>
      <c r="Q6" s="53"/>
      <c r="R6" s="53"/>
      <c r="S6" s="40"/>
      <c r="T6" s="196"/>
      <c r="U6" s="197" t="s">
        <v>648</v>
      </c>
      <c r="V6" s="45" t="s">
        <v>653</v>
      </c>
      <c r="W6" s="47">
        <v>0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</row>
    <row r="7" spans="1:49" ht="16.2">
      <c r="A7" s="8">
        <v>5</v>
      </c>
      <c r="B7" s="8" t="s">
        <v>246</v>
      </c>
      <c r="C7" s="8" t="s">
        <v>1513</v>
      </c>
      <c r="D7" s="8" t="s">
        <v>562</v>
      </c>
      <c r="E7" s="8" t="s">
        <v>67</v>
      </c>
      <c r="F7" s="8"/>
      <c r="G7" s="53" t="s">
        <v>947</v>
      </c>
      <c r="H7" s="53" t="s">
        <v>947</v>
      </c>
      <c r="I7" s="53" t="s">
        <v>947</v>
      </c>
      <c r="J7" s="53" t="s">
        <v>947</v>
      </c>
      <c r="K7" s="53" t="s">
        <v>947</v>
      </c>
      <c r="L7" s="53" t="s">
        <v>947</v>
      </c>
      <c r="M7" s="96">
        <v>4</v>
      </c>
      <c r="N7" s="96">
        <v>5</v>
      </c>
      <c r="O7" s="53" t="s">
        <v>631</v>
      </c>
      <c r="P7" s="141"/>
      <c r="Q7" s="53"/>
      <c r="R7" s="53"/>
      <c r="T7" s="196"/>
      <c r="U7" s="197"/>
      <c r="V7" s="45" t="s">
        <v>640</v>
      </c>
      <c r="W7" s="47">
        <f>SUMIF($B$2:$B$918,"國中",$G$2:$G$918)</f>
        <v>0</v>
      </c>
    </row>
    <row r="8" spans="1:49">
      <c r="A8" s="8">
        <v>6</v>
      </c>
      <c r="B8" s="8" t="s">
        <v>563</v>
      </c>
      <c r="C8" s="8" t="s">
        <v>1514</v>
      </c>
      <c r="D8" s="8" t="s">
        <v>564</v>
      </c>
      <c r="E8" s="8" t="s">
        <v>67</v>
      </c>
      <c r="F8" s="8"/>
      <c r="G8" s="53" t="s">
        <v>947</v>
      </c>
      <c r="H8" s="53" t="s">
        <v>947</v>
      </c>
      <c r="I8" s="53" t="s">
        <v>947</v>
      </c>
      <c r="J8" s="53" t="s">
        <v>947</v>
      </c>
      <c r="K8" s="53" t="s">
        <v>947</v>
      </c>
      <c r="L8" s="53" t="s">
        <v>947</v>
      </c>
      <c r="M8" s="53" t="s">
        <v>631</v>
      </c>
      <c r="N8" s="53" t="s">
        <v>631</v>
      </c>
      <c r="O8" s="53" t="s">
        <v>631</v>
      </c>
      <c r="P8" s="141"/>
      <c r="Q8" s="53"/>
      <c r="R8" s="53"/>
      <c r="T8" s="196"/>
      <c r="U8" s="197"/>
      <c r="V8" s="45" t="s">
        <v>643</v>
      </c>
      <c r="W8" s="47">
        <f>SUMIF($B$2:$B$918,"國中",$H$2:$H$918)</f>
        <v>0</v>
      </c>
    </row>
    <row r="9" spans="1:49" ht="16.2">
      <c r="A9" s="8">
        <v>7</v>
      </c>
      <c r="B9" s="8" t="s">
        <v>246</v>
      </c>
      <c r="C9" s="8" t="s">
        <v>1515</v>
      </c>
      <c r="D9" s="8" t="s">
        <v>565</v>
      </c>
      <c r="E9" s="8" t="s">
        <v>67</v>
      </c>
      <c r="F9" s="8"/>
      <c r="G9" s="53" t="s">
        <v>947</v>
      </c>
      <c r="H9" s="53" t="s">
        <v>947</v>
      </c>
      <c r="I9" s="53" t="s">
        <v>947</v>
      </c>
      <c r="J9" s="53" t="s">
        <v>947</v>
      </c>
      <c r="K9" s="53" t="s">
        <v>947</v>
      </c>
      <c r="L9" s="53" t="s">
        <v>947</v>
      </c>
      <c r="M9" s="96">
        <v>3</v>
      </c>
      <c r="N9" s="96">
        <v>4</v>
      </c>
      <c r="O9" s="53" t="s">
        <v>631</v>
      </c>
      <c r="P9" s="141"/>
      <c r="Q9" s="53"/>
      <c r="R9" s="53"/>
      <c r="T9" s="196"/>
      <c r="U9" s="197"/>
      <c r="V9" s="45" t="s">
        <v>645</v>
      </c>
      <c r="W9" s="47">
        <f>SUMIF($B$2:$B$918,"國中",$I$2:$I$918)</f>
        <v>0</v>
      </c>
    </row>
    <row r="10" spans="1:49">
      <c r="A10" s="8">
        <v>8</v>
      </c>
      <c r="B10" s="8" t="s">
        <v>566</v>
      </c>
      <c r="C10" s="8" t="s">
        <v>1516</v>
      </c>
      <c r="D10" s="8" t="s">
        <v>567</v>
      </c>
      <c r="E10" s="8" t="s">
        <v>67</v>
      </c>
      <c r="F10" s="8"/>
      <c r="G10" s="53" t="s">
        <v>947</v>
      </c>
      <c r="H10" s="53" t="s">
        <v>947</v>
      </c>
      <c r="I10" s="53" t="s">
        <v>947</v>
      </c>
      <c r="J10" s="53" t="s">
        <v>947</v>
      </c>
      <c r="K10" s="53" t="s">
        <v>947</v>
      </c>
      <c r="L10" s="53" t="s">
        <v>947</v>
      </c>
      <c r="M10" s="53" t="s">
        <v>631</v>
      </c>
      <c r="N10" s="53" t="s">
        <v>631</v>
      </c>
      <c r="O10" s="53" t="s">
        <v>631</v>
      </c>
      <c r="P10" s="141"/>
      <c r="Q10" s="53"/>
      <c r="R10" s="53"/>
      <c r="T10" s="196"/>
      <c r="U10" s="195" t="s">
        <v>649</v>
      </c>
      <c r="V10" s="45" t="s">
        <v>653</v>
      </c>
      <c r="W10" s="47">
        <v>0</v>
      </c>
    </row>
    <row r="11" spans="1:49" ht="16.2">
      <c r="A11" s="8">
        <v>9</v>
      </c>
      <c r="B11" s="8" t="s">
        <v>42</v>
      </c>
      <c r="C11" s="8" t="s">
        <v>1517</v>
      </c>
      <c r="D11" s="8" t="s">
        <v>568</v>
      </c>
      <c r="E11" s="8" t="s">
        <v>1529</v>
      </c>
      <c r="F11" s="10" t="s">
        <v>1305</v>
      </c>
      <c r="G11" s="53" t="s">
        <v>947</v>
      </c>
      <c r="H11" s="53" t="s">
        <v>947</v>
      </c>
      <c r="I11" s="53" t="s">
        <v>947</v>
      </c>
      <c r="J11" s="55">
        <v>1</v>
      </c>
      <c r="K11" s="55">
        <v>1</v>
      </c>
      <c r="L11" s="55">
        <v>3</v>
      </c>
      <c r="M11" s="96">
        <v>2</v>
      </c>
      <c r="N11" s="96">
        <v>1</v>
      </c>
      <c r="O11" s="96">
        <v>21</v>
      </c>
      <c r="P11" s="141"/>
      <c r="Q11" s="53"/>
      <c r="R11" s="53"/>
      <c r="T11" s="196"/>
      <c r="U11" s="195"/>
      <c r="V11" s="45" t="s">
        <v>640</v>
      </c>
      <c r="W11" s="47">
        <f>SUMIF($B$2:$B$918,"高中職",$G$2:$G$918)</f>
        <v>0</v>
      </c>
    </row>
    <row r="12" spans="1:49" ht="16.2">
      <c r="A12" s="8">
        <v>10</v>
      </c>
      <c r="B12" s="8" t="s">
        <v>42</v>
      </c>
      <c r="C12" s="8" t="s">
        <v>1518</v>
      </c>
      <c r="D12" s="8" t="s">
        <v>569</v>
      </c>
      <c r="E12" s="8" t="s">
        <v>136</v>
      </c>
      <c r="F12" s="10"/>
      <c r="G12" s="53" t="s">
        <v>947</v>
      </c>
      <c r="H12" s="53" t="s">
        <v>947</v>
      </c>
      <c r="I12" s="53" t="s">
        <v>947</v>
      </c>
      <c r="J12" s="53" t="s">
        <v>947</v>
      </c>
      <c r="K12" s="53" t="s">
        <v>947</v>
      </c>
      <c r="L12" s="53" t="s">
        <v>947</v>
      </c>
      <c r="M12" s="96">
        <v>1</v>
      </c>
      <c r="N12" s="96">
        <v>1</v>
      </c>
      <c r="O12" s="53" t="s">
        <v>631</v>
      </c>
      <c r="P12" s="141"/>
      <c r="Q12" s="53"/>
      <c r="R12" s="53"/>
      <c r="T12" s="196"/>
      <c r="U12" s="195"/>
      <c r="V12" s="45" t="s">
        <v>643</v>
      </c>
      <c r="W12" s="47">
        <f>SUMIF($B$2:$B$918,"高中職",$H$2:$H$918)</f>
        <v>0</v>
      </c>
    </row>
    <row r="13" spans="1:49" ht="16.2">
      <c r="A13" s="8">
        <v>11</v>
      </c>
      <c r="B13" s="8" t="s">
        <v>246</v>
      </c>
      <c r="C13" s="8">
        <v>144672</v>
      </c>
      <c r="D13" s="8" t="s">
        <v>570</v>
      </c>
      <c r="E13" s="8" t="s">
        <v>571</v>
      </c>
      <c r="F13" s="10"/>
      <c r="G13" s="53" t="s">
        <v>947</v>
      </c>
      <c r="H13" s="53" t="s">
        <v>947</v>
      </c>
      <c r="I13" s="53" t="s">
        <v>947</v>
      </c>
      <c r="J13" s="53" t="s">
        <v>947</v>
      </c>
      <c r="K13" s="53" t="s">
        <v>947</v>
      </c>
      <c r="L13" s="53" t="s">
        <v>947</v>
      </c>
      <c r="M13" s="96">
        <v>6</v>
      </c>
      <c r="N13" s="96">
        <v>6</v>
      </c>
      <c r="O13" s="53" t="s">
        <v>631</v>
      </c>
      <c r="P13" s="141"/>
      <c r="Q13" s="53"/>
      <c r="R13" s="53"/>
      <c r="T13" s="196"/>
      <c r="U13" s="195"/>
      <c r="V13" s="45" t="s">
        <v>645</v>
      </c>
      <c r="W13" s="47">
        <f>SUMIF($B$2:$B$918,"高中職",$I$2:$I$918)</f>
        <v>0</v>
      </c>
    </row>
    <row r="14" spans="1:49">
      <c r="A14" s="8">
        <v>12</v>
      </c>
      <c r="B14" s="8" t="s">
        <v>42</v>
      </c>
      <c r="C14" s="8" t="s">
        <v>1519</v>
      </c>
      <c r="D14" s="8" t="s">
        <v>572</v>
      </c>
      <c r="E14" s="8" t="s">
        <v>136</v>
      </c>
      <c r="F14" s="8"/>
      <c r="G14" s="53" t="s">
        <v>947</v>
      </c>
      <c r="H14" s="53" t="s">
        <v>947</v>
      </c>
      <c r="I14" s="53" t="s">
        <v>947</v>
      </c>
      <c r="J14" s="53" t="s">
        <v>947</v>
      </c>
      <c r="K14" s="53" t="s">
        <v>947</v>
      </c>
      <c r="L14" s="53" t="s">
        <v>947</v>
      </c>
      <c r="M14" s="53" t="s">
        <v>631</v>
      </c>
      <c r="N14" s="53" t="s">
        <v>631</v>
      </c>
      <c r="O14" s="53" t="s">
        <v>631</v>
      </c>
      <c r="P14" s="141"/>
      <c r="Q14" s="53"/>
      <c r="R14" s="53"/>
      <c r="T14" s="196"/>
      <c r="U14" s="195" t="s">
        <v>650</v>
      </c>
      <c r="V14" s="45" t="s">
        <v>653</v>
      </c>
      <c r="W14" s="47">
        <v>0</v>
      </c>
    </row>
    <row r="15" spans="1:49" ht="16.2">
      <c r="A15" s="8">
        <v>13</v>
      </c>
      <c r="B15" s="8" t="s">
        <v>566</v>
      </c>
      <c r="C15" s="8" t="s">
        <v>1520</v>
      </c>
      <c r="D15" s="8" t="s">
        <v>573</v>
      </c>
      <c r="E15" s="8" t="s">
        <v>574</v>
      </c>
      <c r="F15" s="8"/>
      <c r="G15" s="53" t="s">
        <v>947</v>
      </c>
      <c r="H15" s="53" t="s">
        <v>947</v>
      </c>
      <c r="I15" s="53" t="s">
        <v>947</v>
      </c>
      <c r="J15" s="55">
        <v>1</v>
      </c>
      <c r="K15" s="53" t="s">
        <v>947</v>
      </c>
      <c r="L15" s="55">
        <v>4</v>
      </c>
      <c r="M15" s="96">
        <v>2</v>
      </c>
      <c r="N15" s="96">
        <v>3</v>
      </c>
      <c r="O15" s="96">
        <v>4</v>
      </c>
      <c r="P15" s="141"/>
      <c r="Q15" s="53"/>
      <c r="R15" s="53"/>
      <c r="T15" s="196"/>
      <c r="U15" s="195"/>
      <c r="V15" s="45" t="s">
        <v>640</v>
      </c>
      <c r="W15" s="47">
        <f>SUMIF($B$2:$B$918,"大學",$G$2:$G$918)</f>
        <v>0</v>
      </c>
    </row>
    <row r="16" spans="1:49" ht="16.2">
      <c r="A16" s="8">
        <v>14</v>
      </c>
      <c r="B16" s="8" t="s">
        <v>246</v>
      </c>
      <c r="C16" s="8" t="s">
        <v>1521</v>
      </c>
      <c r="D16" s="8" t="s">
        <v>575</v>
      </c>
      <c r="E16" s="8" t="s">
        <v>967</v>
      </c>
      <c r="F16" s="10" t="s">
        <v>1305</v>
      </c>
      <c r="G16" s="53" t="s">
        <v>947</v>
      </c>
      <c r="H16" s="53" t="s">
        <v>947</v>
      </c>
      <c r="I16" s="53" t="s">
        <v>947</v>
      </c>
      <c r="J16" s="55">
        <v>8</v>
      </c>
      <c r="K16" s="55">
        <v>12</v>
      </c>
      <c r="L16" s="55">
        <v>43</v>
      </c>
      <c r="M16" s="96">
        <v>8</v>
      </c>
      <c r="N16" s="96">
        <v>14</v>
      </c>
      <c r="O16" s="96">
        <v>49</v>
      </c>
      <c r="P16" s="151"/>
      <c r="Q16" s="55"/>
      <c r="R16" s="55"/>
      <c r="T16" s="196"/>
      <c r="U16" s="195"/>
      <c r="V16" s="45" t="s">
        <v>643</v>
      </c>
      <c r="W16" s="47">
        <f>SUMIF($B$2:$B$918,"大學",$H$2:$H$918)</f>
        <v>0</v>
      </c>
    </row>
    <row r="17" spans="1:23" ht="16.2">
      <c r="A17" s="8">
        <v>15</v>
      </c>
      <c r="B17" s="8" t="s">
        <v>246</v>
      </c>
      <c r="C17" s="8" t="s">
        <v>1523</v>
      </c>
      <c r="D17" s="8" t="s">
        <v>576</v>
      </c>
      <c r="E17" s="8" t="s">
        <v>571</v>
      </c>
      <c r="F17" s="102"/>
      <c r="G17" s="53" t="s">
        <v>947</v>
      </c>
      <c r="H17" s="53" t="s">
        <v>947</v>
      </c>
      <c r="I17" s="53" t="s">
        <v>947</v>
      </c>
      <c r="J17" s="53" t="s">
        <v>947</v>
      </c>
      <c r="K17" s="53" t="s">
        <v>947</v>
      </c>
      <c r="L17" s="53" t="s">
        <v>947</v>
      </c>
      <c r="M17" s="96">
        <v>6</v>
      </c>
      <c r="N17" s="96">
        <v>11</v>
      </c>
      <c r="O17" s="96">
        <v>72</v>
      </c>
      <c r="P17" s="151"/>
      <c r="Q17" s="55"/>
      <c r="R17" s="55"/>
      <c r="T17" s="196"/>
      <c r="U17" s="195"/>
      <c r="V17" s="45" t="s">
        <v>645</v>
      </c>
      <c r="W17" s="47">
        <f>SUMIF($B$2:$B$918,"大學",$I$2:$I$918)</f>
        <v>0</v>
      </c>
    </row>
    <row r="18" spans="1:23" ht="16.2">
      <c r="A18" s="8">
        <v>16</v>
      </c>
      <c r="B18" s="8" t="s">
        <v>566</v>
      </c>
      <c r="C18" s="8" t="s">
        <v>1524</v>
      </c>
      <c r="D18" s="8" t="s">
        <v>577</v>
      </c>
      <c r="E18" s="8" t="s">
        <v>571</v>
      </c>
      <c r="F18" s="102"/>
      <c r="G18" s="53" t="s">
        <v>947</v>
      </c>
      <c r="H18" s="53" t="s">
        <v>947</v>
      </c>
      <c r="I18" s="53" t="s">
        <v>947</v>
      </c>
      <c r="J18" s="53" t="s">
        <v>947</v>
      </c>
      <c r="K18" s="53" t="s">
        <v>947</v>
      </c>
      <c r="L18" s="53" t="s">
        <v>947</v>
      </c>
      <c r="M18" s="96">
        <v>6</v>
      </c>
      <c r="N18" s="96">
        <v>12</v>
      </c>
      <c r="O18" s="96">
        <v>77</v>
      </c>
      <c r="P18" s="151"/>
      <c r="Q18" s="55"/>
      <c r="R18" s="55"/>
      <c r="T18" s="196"/>
      <c r="U18" s="195" t="s">
        <v>654</v>
      </c>
      <c r="V18" s="45" t="s">
        <v>653</v>
      </c>
      <c r="W18" s="47">
        <f>W2+W6+W10+W14</f>
        <v>0</v>
      </c>
    </row>
    <row r="19" spans="1:23" ht="16.2">
      <c r="A19" s="8">
        <v>17</v>
      </c>
      <c r="B19" s="8" t="s">
        <v>42</v>
      </c>
      <c r="C19" s="8">
        <v>144635</v>
      </c>
      <c r="D19" s="8" t="s">
        <v>945</v>
      </c>
      <c r="E19" s="8" t="s">
        <v>185</v>
      </c>
      <c r="F19" s="102"/>
      <c r="G19" s="53" t="s">
        <v>947</v>
      </c>
      <c r="H19" s="53" t="s">
        <v>947</v>
      </c>
      <c r="I19" s="53" t="s">
        <v>947</v>
      </c>
      <c r="J19" s="53" t="s">
        <v>947</v>
      </c>
      <c r="K19" s="53" t="s">
        <v>947</v>
      </c>
      <c r="L19" s="53" t="s">
        <v>947</v>
      </c>
      <c r="M19" s="96">
        <v>1</v>
      </c>
      <c r="N19" s="96">
        <v>1</v>
      </c>
      <c r="O19" s="53" t="s">
        <v>631</v>
      </c>
      <c r="P19" s="151"/>
      <c r="Q19" s="55"/>
      <c r="R19" s="55"/>
      <c r="T19" s="196"/>
      <c r="U19" s="195"/>
      <c r="V19" s="45" t="s">
        <v>640</v>
      </c>
      <c r="W19" s="47">
        <f>W3+W7+W11+W15</f>
        <v>0</v>
      </c>
    </row>
    <row r="20" spans="1:23" ht="16.2">
      <c r="A20" s="8">
        <v>18</v>
      </c>
      <c r="B20" s="8" t="s">
        <v>42</v>
      </c>
      <c r="C20" s="8">
        <v>144660</v>
      </c>
      <c r="D20" s="8" t="s">
        <v>943</v>
      </c>
      <c r="E20" s="8" t="s">
        <v>185</v>
      </c>
      <c r="F20" s="102"/>
      <c r="G20" s="53" t="s">
        <v>947</v>
      </c>
      <c r="H20" s="53" t="s">
        <v>947</v>
      </c>
      <c r="I20" s="53" t="s">
        <v>947</v>
      </c>
      <c r="J20" s="53" t="s">
        <v>947</v>
      </c>
      <c r="K20" s="53" t="s">
        <v>947</v>
      </c>
      <c r="L20" s="53" t="s">
        <v>947</v>
      </c>
      <c r="M20" s="96">
        <v>1</v>
      </c>
      <c r="N20" s="96">
        <v>1</v>
      </c>
      <c r="O20" s="53" t="s">
        <v>631</v>
      </c>
      <c r="P20" s="151"/>
      <c r="Q20" s="55"/>
      <c r="R20" s="55"/>
      <c r="T20" s="196"/>
      <c r="U20" s="195"/>
      <c r="V20" s="45" t="s">
        <v>643</v>
      </c>
      <c r="W20" s="47">
        <f>W4+W8+W12+W16</f>
        <v>0</v>
      </c>
    </row>
    <row r="21" spans="1:23" ht="16.2">
      <c r="A21" s="8">
        <v>19</v>
      </c>
      <c r="B21" s="8" t="s">
        <v>42</v>
      </c>
      <c r="C21" s="8">
        <v>144653</v>
      </c>
      <c r="D21" s="8" t="s">
        <v>944</v>
      </c>
      <c r="E21" s="8" t="s">
        <v>185</v>
      </c>
      <c r="F21" s="102"/>
      <c r="G21" s="53" t="s">
        <v>947</v>
      </c>
      <c r="H21" s="53" t="s">
        <v>947</v>
      </c>
      <c r="I21" s="53" t="s">
        <v>947</v>
      </c>
      <c r="J21" s="53" t="s">
        <v>947</v>
      </c>
      <c r="K21" s="53" t="s">
        <v>947</v>
      </c>
      <c r="L21" s="53" t="s">
        <v>947</v>
      </c>
      <c r="M21" s="96">
        <v>1</v>
      </c>
      <c r="N21" s="96">
        <v>1</v>
      </c>
      <c r="O21" s="53" t="s">
        <v>631</v>
      </c>
      <c r="P21" s="151"/>
      <c r="Q21" s="55"/>
      <c r="R21" s="55"/>
      <c r="T21" s="196"/>
      <c r="U21" s="195"/>
      <c r="V21" s="45" t="s">
        <v>645</v>
      </c>
      <c r="W21" s="47">
        <f>W5+W9+W13+W17</f>
        <v>0</v>
      </c>
    </row>
    <row r="22" spans="1:23">
      <c r="A22" s="102">
        <v>20</v>
      </c>
      <c r="B22" s="102" t="s">
        <v>910</v>
      </c>
      <c r="C22" s="102" t="s">
        <v>1522</v>
      </c>
      <c r="D22" s="8" t="s">
        <v>946</v>
      </c>
      <c r="E22" s="8" t="s">
        <v>67</v>
      </c>
      <c r="F22" s="102"/>
      <c r="G22" s="53" t="s">
        <v>947</v>
      </c>
      <c r="H22" s="53" t="s">
        <v>947</v>
      </c>
      <c r="I22" s="53" t="s">
        <v>947</v>
      </c>
      <c r="J22" s="53" t="s">
        <v>947</v>
      </c>
      <c r="K22" s="53" t="s">
        <v>947</v>
      </c>
      <c r="L22" s="53" t="s">
        <v>947</v>
      </c>
      <c r="M22" s="53" t="s">
        <v>631</v>
      </c>
      <c r="N22" s="53" t="s">
        <v>631</v>
      </c>
      <c r="O22" s="53" t="s">
        <v>631</v>
      </c>
      <c r="P22" s="151"/>
      <c r="Q22" s="55"/>
      <c r="R22" s="55"/>
      <c r="T22" s="196" t="s">
        <v>646</v>
      </c>
      <c r="U22" s="195" t="s">
        <v>647</v>
      </c>
      <c r="V22" s="45" t="s">
        <v>653</v>
      </c>
      <c r="W22" s="47">
        <v>15</v>
      </c>
    </row>
    <row r="23" spans="1:23">
      <c r="A23" s="8">
        <v>21</v>
      </c>
      <c r="B23" s="8" t="s">
        <v>42</v>
      </c>
      <c r="C23" s="102" t="s">
        <v>1525</v>
      </c>
      <c r="D23" s="102" t="s">
        <v>1526</v>
      </c>
      <c r="E23" s="8" t="s">
        <v>1529</v>
      </c>
      <c r="F23" s="10" t="s">
        <v>1305</v>
      </c>
      <c r="G23" s="55"/>
      <c r="H23" s="55"/>
      <c r="I23" s="55"/>
      <c r="J23" s="55"/>
      <c r="K23" s="55"/>
      <c r="L23" s="55"/>
      <c r="M23" s="55">
        <v>2</v>
      </c>
      <c r="N23" s="55">
        <v>2</v>
      </c>
      <c r="O23" s="55">
        <v>24</v>
      </c>
      <c r="T23" s="196"/>
      <c r="U23" s="195"/>
      <c r="V23" s="45" t="s">
        <v>640</v>
      </c>
      <c r="W23" s="47">
        <f>SUMIF($B$2:$B$918,"國小",$J$2:$J$918)</f>
        <v>10</v>
      </c>
    </row>
    <row r="24" spans="1:23">
      <c r="A24" s="102">
        <v>22</v>
      </c>
      <c r="B24" s="8" t="s">
        <v>42</v>
      </c>
      <c r="C24" s="102" t="s">
        <v>1527</v>
      </c>
      <c r="D24" s="102" t="s">
        <v>1528</v>
      </c>
      <c r="E24" s="8" t="s">
        <v>1529</v>
      </c>
      <c r="F24" s="10" t="s">
        <v>1305</v>
      </c>
      <c r="G24" s="55"/>
      <c r="H24" s="55"/>
      <c r="I24" s="55"/>
      <c r="J24" s="55"/>
      <c r="K24" s="55"/>
      <c r="L24" s="55"/>
      <c r="M24" s="53" t="s">
        <v>631</v>
      </c>
      <c r="N24" s="53" t="s">
        <v>631</v>
      </c>
      <c r="O24" s="53" t="s">
        <v>631</v>
      </c>
      <c r="T24" s="196"/>
      <c r="U24" s="195"/>
      <c r="V24" s="45" t="s">
        <v>643</v>
      </c>
      <c r="W24" s="47">
        <f>SUMIF($B$2:$B$918,"國小",$K$2:$K$918)</f>
        <v>14</v>
      </c>
    </row>
    <row r="25" spans="1:23">
      <c r="A25" s="8">
        <v>23</v>
      </c>
      <c r="B25" s="8" t="s">
        <v>42</v>
      </c>
      <c r="C25" s="102" t="s">
        <v>1530</v>
      </c>
      <c r="D25" s="102" t="s">
        <v>768</v>
      </c>
      <c r="E25" s="8" t="s">
        <v>1529</v>
      </c>
      <c r="F25" s="10" t="s">
        <v>1305</v>
      </c>
      <c r="G25" s="55"/>
      <c r="H25" s="55"/>
      <c r="I25" s="55"/>
      <c r="J25" s="55"/>
      <c r="K25" s="55"/>
      <c r="L25" s="55"/>
      <c r="M25" s="53" t="s">
        <v>631</v>
      </c>
      <c r="N25" s="53" t="s">
        <v>631</v>
      </c>
      <c r="O25" s="53" t="s">
        <v>631</v>
      </c>
      <c r="T25" s="196"/>
      <c r="U25" s="195"/>
      <c r="V25" s="45" t="s">
        <v>645</v>
      </c>
      <c r="W25" s="47">
        <f>SUMIF($B$2:$B$918,"國小",$L$2:$L$918)</f>
        <v>50</v>
      </c>
    </row>
    <row r="26" spans="1:23">
      <c r="A26" s="102">
        <v>24</v>
      </c>
      <c r="B26" s="102" t="s">
        <v>1532</v>
      </c>
      <c r="C26" s="102">
        <v>144520</v>
      </c>
      <c r="D26" s="102" t="s">
        <v>1531</v>
      </c>
      <c r="E26" s="8" t="s">
        <v>185</v>
      </c>
      <c r="F26" s="102"/>
      <c r="G26" s="55"/>
      <c r="H26" s="55"/>
      <c r="I26" s="55"/>
      <c r="J26" s="55"/>
      <c r="K26" s="55"/>
      <c r="L26" s="55"/>
      <c r="M26" s="55">
        <v>1</v>
      </c>
      <c r="N26" s="55">
        <v>1</v>
      </c>
      <c r="O26" s="53" t="s">
        <v>631</v>
      </c>
      <c r="T26" s="196"/>
      <c r="U26" s="197" t="s">
        <v>648</v>
      </c>
      <c r="V26" s="45" t="s">
        <v>653</v>
      </c>
      <c r="W26" s="47">
        <v>0</v>
      </c>
    </row>
    <row r="27" spans="1:23">
      <c r="T27" s="196"/>
      <c r="U27" s="197"/>
      <c r="V27" s="45" t="s">
        <v>640</v>
      </c>
      <c r="W27" s="47">
        <f>SUMIF($B$2:$B$918,"國中",$J$2:$J$918)</f>
        <v>0</v>
      </c>
    </row>
    <row r="28" spans="1:23" ht="16.2">
      <c r="C28" s="30"/>
      <c r="D28" s="30"/>
      <c r="T28" s="196"/>
      <c r="U28" s="197"/>
      <c r="V28" s="45" t="s">
        <v>643</v>
      </c>
      <c r="W28" s="47">
        <f>SUMIF($B$2:$B$918,"國中",$K$2:$K$918)</f>
        <v>0</v>
      </c>
    </row>
    <row r="29" spans="1:23" ht="16.2">
      <c r="C29" s="30"/>
      <c r="D29" s="30"/>
      <c r="T29" s="196"/>
      <c r="U29" s="197"/>
      <c r="V29" s="45" t="s">
        <v>645</v>
      </c>
      <c r="W29" s="47">
        <f>SUMIF($B$2:$B$918,"國中",$L$2:$L$918)</f>
        <v>0</v>
      </c>
    </row>
    <row r="30" spans="1:23" ht="16.2">
      <c r="C30" s="30"/>
      <c r="D30" s="30"/>
      <c r="T30" s="196"/>
      <c r="U30" s="195" t="s">
        <v>649</v>
      </c>
      <c r="V30" s="45" t="s">
        <v>653</v>
      </c>
      <c r="W30" s="47">
        <v>1</v>
      </c>
    </row>
    <row r="31" spans="1:23" ht="16.2">
      <c r="C31" s="30"/>
      <c r="D31" s="30"/>
      <c r="T31" s="196"/>
      <c r="U31" s="195"/>
      <c r="V31" s="45" t="s">
        <v>640</v>
      </c>
      <c r="W31" s="47">
        <f>SUMIF($B$2:$B$918,"高中職",$J$2:$J$918)</f>
        <v>0</v>
      </c>
    </row>
    <row r="32" spans="1:23" ht="16.2">
      <c r="C32" s="30"/>
      <c r="D32" s="30"/>
      <c r="T32" s="196"/>
      <c r="U32" s="195"/>
      <c r="V32" s="45" t="s">
        <v>643</v>
      </c>
      <c r="W32" s="47">
        <f>SUMIF($B$2:$B$918,"高中職",$K$2:$K$918)</f>
        <v>0</v>
      </c>
    </row>
    <row r="33" spans="3:23" ht="16.2">
      <c r="C33" s="30"/>
      <c r="D33" s="30"/>
      <c r="T33" s="196"/>
      <c r="U33" s="195"/>
      <c r="V33" s="45" t="s">
        <v>645</v>
      </c>
      <c r="W33" s="47">
        <f>SUMIF($B$2:$B$918,"高中職",$L$2:$L$918)</f>
        <v>0</v>
      </c>
    </row>
    <row r="34" spans="3:23" ht="16.2">
      <c r="C34" s="30"/>
      <c r="D34" s="30"/>
      <c r="T34" s="196"/>
      <c r="U34" s="195" t="s">
        <v>650</v>
      </c>
      <c r="V34" s="45" t="s">
        <v>653</v>
      </c>
      <c r="W34" s="47">
        <v>0</v>
      </c>
    </row>
    <row r="35" spans="3:23" ht="16.2">
      <c r="C35" s="30"/>
      <c r="D35" s="30"/>
      <c r="T35" s="196"/>
      <c r="U35" s="195"/>
      <c r="V35" s="45" t="s">
        <v>640</v>
      </c>
      <c r="W35" s="47">
        <f>SUMIF($B$2:$B$918,"大學",$J$2:$J$918)</f>
        <v>0</v>
      </c>
    </row>
    <row r="36" spans="3:23" ht="16.2">
      <c r="C36" s="30"/>
      <c r="D36" s="30"/>
      <c r="T36" s="196"/>
      <c r="U36" s="195"/>
      <c r="V36" s="45" t="s">
        <v>643</v>
      </c>
      <c r="W36" s="47">
        <f>SUMIF($B$2:$B$918,"大學",$K$2:$K$918)</f>
        <v>0</v>
      </c>
    </row>
    <row r="37" spans="3:23" ht="16.2">
      <c r="C37" s="30"/>
      <c r="D37" s="30"/>
      <c r="T37" s="196"/>
      <c r="U37" s="195"/>
      <c r="V37" s="45" t="s">
        <v>645</v>
      </c>
      <c r="W37" s="47">
        <f>SUMIF($B$2:$B$918,"大學",$L$2:$L$918)</f>
        <v>0</v>
      </c>
    </row>
    <row r="38" spans="3:23" ht="16.2">
      <c r="C38" s="30"/>
      <c r="D38" s="30"/>
      <c r="T38" s="196"/>
      <c r="U38" s="195" t="s">
        <v>654</v>
      </c>
      <c r="V38" s="45" t="s">
        <v>653</v>
      </c>
      <c r="W38" s="47">
        <f>W22+W26+W30+W34</f>
        <v>16</v>
      </c>
    </row>
    <row r="39" spans="3:23" ht="16.2">
      <c r="C39" s="30"/>
      <c r="D39" s="30"/>
      <c r="T39" s="196"/>
      <c r="U39" s="195"/>
      <c r="V39" s="45" t="s">
        <v>640</v>
      </c>
      <c r="W39" s="47">
        <f>W23+W27+W31+W35</f>
        <v>10</v>
      </c>
    </row>
    <row r="40" spans="3:23" ht="16.2">
      <c r="C40" s="30"/>
      <c r="D40" s="30"/>
      <c r="T40" s="196"/>
      <c r="U40" s="195"/>
      <c r="V40" s="45" t="s">
        <v>643</v>
      </c>
      <c r="W40" s="47">
        <f>W24+W28+W32+W36</f>
        <v>14</v>
      </c>
    </row>
    <row r="41" spans="3:23" ht="16.2">
      <c r="C41" s="30"/>
      <c r="D41" s="30"/>
      <c r="T41" s="196"/>
      <c r="U41" s="195"/>
      <c r="V41" s="45" t="s">
        <v>645</v>
      </c>
      <c r="W41" s="47">
        <f>W25+W29+W33+W37</f>
        <v>50</v>
      </c>
    </row>
    <row r="42" spans="3:23" ht="16.2">
      <c r="C42" s="30"/>
      <c r="D42" s="30"/>
      <c r="T42" s="196" t="s">
        <v>652</v>
      </c>
      <c r="U42" s="195" t="s">
        <v>647</v>
      </c>
      <c r="V42" s="45" t="s">
        <v>653</v>
      </c>
      <c r="W42" s="47">
        <f>SUMPRODUCT(--EXACT($B$2:$B$923,U2))</f>
        <v>21</v>
      </c>
    </row>
    <row r="43" spans="3:23" ht="16.2">
      <c r="C43" s="30"/>
      <c r="D43" s="30"/>
      <c r="T43" s="196"/>
      <c r="U43" s="195"/>
      <c r="V43" s="45" t="s">
        <v>640</v>
      </c>
      <c r="W43" s="49">
        <f>SUMIF($B$2:$B$918,"國小",$M$2:$M$918)</f>
        <v>46</v>
      </c>
    </row>
    <row r="44" spans="3:23" ht="16.2">
      <c r="C44" s="30"/>
      <c r="D44" s="30"/>
      <c r="T44" s="196"/>
      <c r="U44" s="195"/>
      <c r="V44" s="45" t="s">
        <v>643</v>
      </c>
      <c r="W44" s="47">
        <f>SUMIF($B$2:$B$918,"國小",$N$2:$N$918)</f>
        <v>65</v>
      </c>
    </row>
    <row r="45" spans="3:23" ht="16.2">
      <c r="C45" s="30"/>
      <c r="D45" s="30"/>
      <c r="T45" s="196"/>
      <c r="U45" s="195"/>
      <c r="V45" s="45" t="s">
        <v>645</v>
      </c>
      <c r="W45" s="47">
        <f>SUMIF($B$2:$B$918,"國小",$O$2:$O$918)</f>
        <v>247</v>
      </c>
    </row>
    <row r="46" spans="3:23" ht="16.2">
      <c r="C46" s="30"/>
      <c r="D46" s="30"/>
      <c r="T46" s="196"/>
      <c r="U46" s="197" t="s">
        <v>648</v>
      </c>
      <c r="V46" s="45" t="s">
        <v>653</v>
      </c>
      <c r="W46" s="47">
        <f>SUMPRODUCT(--EXACT($B$2:$B$923,U46))</f>
        <v>1</v>
      </c>
    </row>
    <row r="47" spans="3:23" ht="16.2">
      <c r="C47" s="30"/>
      <c r="D47" s="30"/>
      <c r="T47" s="196"/>
      <c r="U47" s="197"/>
      <c r="V47" s="45" t="s">
        <v>640</v>
      </c>
      <c r="W47" s="49">
        <f>SUMIF($B$2:$B$918,"國中",$M$2:$M$918)</f>
        <v>1</v>
      </c>
    </row>
    <row r="48" spans="3:23" ht="16.2">
      <c r="C48" s="30"/>
      <c r="D48" s="30"/>
      <c r="T48" s="196"/>
      <c r="U48" s="197"/>
      <c r="V48" s="45" t="s">
        <v>643</v>
      </c>
      <c r="W48" s="47">
        <f>SUMIF($B$2:$B$918,"國中",$N$2:$N$918)</f>
        <v>1</v>
      </c>
    </row>
    <row r="49" spans="20:23">
      <c r="T49" s="196"/>
      <c r="U49" s="197"/>
      <c r="V49" s="45" t="s">
        <v>645</v>
      </c>
      <c r="W49" s="47">
        <f>SUMIF($B$2:$B$918,"國中",$O$2:$O$918)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1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23</v>
      </c>
    </row>
    <row r="59" spans="20:23">
      <c r="T59" s="196"/>
      <c r="U59" s="195"/>
      <c r="V59" s="45" t="s">
        <v>640</v>
      </c>
      <c r="W59" s="47">
        <f>W43+W47+W51+W55</f>
        <v>47</v>
      </c>
    </row>
    <row r="60" spans="20:23">
      <c r="T60" s="196"/>
      <c r="U60" s="195"/>
      <c r="V60" s="45" t="s">
        <v>643</v>
      </c>
      <c r="W60" s="47">
        <f>W44+W48+W52+W56</f>
        <v>66</v>
      </c>
    </row>
    <row r="61" spans="20:23">
      <c r="T61" s="196"/>
      <c r="U61" s="195"/>
      <c r="V61" s="45" t="s">
        <v>645</v>
      </c>
      <c r="W61" s="47">
        <f>W45+W49+W53+W57</f>
        <v>247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22">
    <cfRule type="duplicateValues" dxfId="24" priority="7"/>
  </conditionalFormatting>
  <conditionalFormatting sqref="C2">
    <cfRule type="duplicateValues" dxfId="23" priority="5"/>
  </conditionalFormatting>
  <conditionalFormatting sqref="C2">
    <cfRule type="duplicateValues" dxfId="22" priority="6"/>
  </conditionalFormatting>
  <conditionalFormatting sqref="C2">
    <cfRule type="duplicateValues" dxfId="21" priority="4"/>
  </conditionalFormatting>
  <conditionalFormatting sqref="C2">
    <cfRule type="duplicateValues" dxfId="20" priority="3"/>
  </conditionalFormatting>
  <conditionalFormatting sqref="C2">
    <cfRule type="duplicateValues" dxfId="19" priority="2"/>
  </conditionalFormatting>
  <conditionalFormatting sqref="D1:D21 D28:D1048576 D23:D26">
    <cfRule type="duplicateValues" dxfId="18" priority="232"/>
  </conditionalFormatting>
  <conditionalFormatting sqref="D28:D1048576 D1:D26">
    <cfRule type="duplicateValues" dxfId="17" priority="236"/>
  </conditionalFormatting>
  <conditionalFormatting sqref="C28:C1048576 C1:C26">
    <cfRule type="duplicateValues" dxfId="16" priority="239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workbookViewId="0">
      <selection activeCell="C2" sqref="C2"/>
    </sheetView>
  </sheetViews>
  <sheetFormatPr defaultColWidth="4.6640625" defaultRowHeight="15.6"/>
  <cols>
    <col min="1" max="2" width="4.77734375" style="42" bestFit="1" customWidth="1"/>
    <col min="3" max="3" width="9.6640625" style="42" bestFit="1" customWidth="1"/>
    <col min="4" max="4" width="13.88671875" style="42" bestFit="1" customWidth="1"/>
    <col min="5" max="5" width="15.8867187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8" style="59" bestFit="1" customWidth="1"/>
    <col min="11" max="12" width="13.109375" style="59" bestFit="1" customWidth="1"/>
    <col min="13" max="13" width="9.44140625" style="59" bestFit="1" customWidth="1"/>
    <col min="14" max="15" width="13.109375" style="59" bestFit="1" customWidth="1"/>
    <col min="16" max="16" width="9.44140625" style="42" hidden="1" customWidth="1"/>
    <col min="17" max="18" width="13.109375" style="42" hidden="1" customWidth="1"/>
    <col min="19" max="19" width="4.664062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4.6640625" style="42"/>
  </cols>
  <sheetData>
    <row r="1" spans="1:49" ht="20.100000000000001" customHeight="1">
      <c r="A1" s="199" t="s">
        <v>1536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3" t="s">
        <v>948</v>
      </c>
      <c r="H2" s="93" t="s">
        <v>48</v>
      </c>
      <c r="I2" s="93" t="s">
        <v>47</v>
      </c>
      <c r="J2" s="93" t="s">
        <v>610</v>
      </c>
      <c r="K2" s="93" t="s">
        <v>49</v>
      </c>
      <c r="L2" s="93" t="s">
        <v>50</v>
      </c>
      <c r="M2" s="93" t="s">
        <v>949</v>
      </c>
      <c r="N2" s="93" t="s">
        <v>51</v>
      </c>
      <c r="O2" s="93" t="s">
        <v>940</v>
      </c>
      <c r="P2" s="152" t="s">
        <v>941</v>
      </c>
      <c r="Q2" s="92" t="s">
        <v>52</v>
      </c>
      <c r="R2" s="92" t="s">
        <v>875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16.2">
      <c r="A3" s="8">
        <v>1</v>
      </c>
      <c r="B3" s="8" t="s">
        <v>405</v>
      </c>
      <c r="C3" s="8">
        <v>154710</v>
      </c>
      <c r="D3" s="8" t="s">
        <v>578</v>
      </c>
      <c r="E3" s="8" t="s">
        <v>402</v>
      </c>
      <c r="F3" s="8"/>
      <c r="G3" s="53" t="s">
        <v>876</v>
      </c>
      <c r="H3" s="53" t="s">
        <v>876</v>
      </c>
      <c r="I3" s="53" t="s">
        <v>876</v>
      </c>
      <c r="J3" s="53" t="s">
        <v>876</v>
      </c>
      <c r="K3" s="53" t="s">
        <v>876</v>
      </c>
      <c r="L3" s="53" t="s">
        <v>876</v>
      </c>
      <c r="M3" s="72">
        <v>1</v>
      </c>
      <c r="N3" s="72">
        <v>1</v>
      </c>
      <c r="O3" s="53" t="s">
        <v>631</v>
      </c>
      <c r="P3" s="39"/>
      <c r="Q3" s="8"/>
      <c r="R3" s="8"/>
      <c r="T3" s="196"/>
      <c r="U3" s="195"/>
      <c r="V3" s="45" t="s">
        <v>640</v>
      </c>
      <c r="W3" s="47">
        <f>SUMIF($B$2:$B$918,"國小",$G$2:$G$918)</f>
        <v>0</v>
      </c>
    </row>
    <row r="4" spans="1:49" ht="16.2">
      <c r="A4" s="8">
        <v>2</v>
      </c>
      <c r="B4" s="8" t="s">
        <v>36</v>
      </c>
      <c r="C4" s="8">
        <v>154521</v>
      </c>
      <c r="D4" s="8" t="s">
        <v>579</v>
      </c>
      <c r="E4" s="8" t="s">
        <v>402</v>
      </c>
      <c r="F4" s="8"/>
      <c r="G4" s="53" t="s">
        <v>876</v>
      </c>
      <c r="H4" s="53" t="s">
        <v>876</v>
      </c>
      <c r="I4" s="53" t="s">
        <v>876</v>
      </c>
      <c r="J4" s="55">
        <v>1</v>
      </c>
      <c r="K4" s="55">
        <v>0</v>
      </c>
      <c r="L4" s="55">
        <v>1</v>
      </c>
      <c r="M4" s="72">
        <v>3</v>
      </c>
      <c r="N4" s="53" t="s">
        <v>631</v>
      </c>
      <c r="O4" s="72">
        <v>28</v>
      </c>
      <c r="P4" s="39"/>
      <c r="Q4" s="8"/>
      <c r="R4" s="8"/>
      <c r="T4" s="196"/>
      <c r="U4" s="195"/>
      <c r="V4" s="45" t="s">
        <v>643</v>
      </c>
      <c r="W4" s="47">
        <f>SUMIF($B$2:$B$918,"國小",$H$2:$H$918)</f>
        <v>0</v>
      </c>
    </row>
    <row r="5" spans="1:49" ht="16.2">
      <c r="A5" s="8">
        <v>3</v>
      </c>
      <c r="B5" s="8" t="s">
        <v>42</v>
      </c>
      <c r="C5" s="8">
        <v>154672</v>
      </c>
      <c r="D5" s="8" t="s">
        <v>580</v>
      </c>
      <c r="E5" s="8" t="s">
        <v>402</v>
      </c>
      <c r="F5" s="8"/>
      <c r="G5" s="53" t="s">
        <v>876</v>
      </c>
      <c r="H5" s="53" t="s">
        <v>876</v>
      </c>
      <c r="I5" s="53" t="s">
        <v>876</v>
      </c>
      <c r="J5" s="53" t="s">
        <v>876</v>
      </c>
      <c r="K5" s="53" t="s">
        <v>876</v>
      </c>
      <c r="L5" s="53" t="s">
        <v>876</v>
      </c>
      <c r="M5" s="72">
        <v>1</v>
      </c>
      <c r="N5" s="72">
        <v>1</v>
      </c>
      <c r="O5" s="53" t="s">
        <v>631</v>
      </c>
      <c r="P5" s="39"/>
      <c r="Q5" s="8"/>
      <c r="R5" s="8"/>
      <c r="T5" s="196"/>
      <c r="U5" s="195"/>
      <c r="V5" s="45" t="s">
        <v>645</v>
      </c>
      <c r="W5" s="47">
        <f>SUMIF($B$2:$B$918,"國小",$I$2:$I$918)</f>
        <v>0</v>
      </c>
    </row>
    <row r="6" spans="1:49" s="44" customFormat="1" ht="16.2">
      <c r="A6" s="8">
        <v>4</v>
      </c>
      <c r="B6" s="8" t="s">
        <v>42</v>
      </c>
      <c r="C6" s="8">
        <v>154605</v>
      </c>
      <c r="D6" s="8" t="s">
        <v>417</v>
      </c>
      <c r="E6" s="8" t="s">
        <v>136</v>
      </c>
      <c r="F6" s="10"/>
      <c r="G6" s="53" t="s">
        <v>876</v>
      </c>
      <c r="H6" s="53" t="s">
        <v>876</v>
      </c>
      <c r="I6" s="53" t="s">
        <v>876</v>
      </c>
      <c r="J6" s="53" t="s">
        <v>876</v>
      </c>
      <c r="K6" s="53" t="s">
        <v>876</v>
      </c>
      <c r="L6" s="53" t="s">
        <v>876</v>
      </c>
      <c r="M6" s="72">
        <v>2</v>
      </c>
      <c r="N6" s="72">
        <v>2</v>
      </c>
      <c r="O6" s="53" t="s">
        <v>631</v>
      </c>
      <c r="P6" s="39"/>
      <c r="Q6" s="8"/>
      <c r="R6" s="8"/>
      <c r="S6" s="40"/>
      <c r="T6" s="196"/>
      <c r="U6" s="197" t="s">
        <v>648</v>
      </c>
      <c r="V6" s="45" t="s">
        <v>653</v>
      </c>
      <c r="W6" s="47">
        <v>0</v>
      </c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</row>
    <row r="7" spans="1:49">
      <c r="A7" s="8">
        <v>5</v>
      </c>
      <c r="B7" s="8" t="s">
        <v>42</v>
      </c>
      <c r="C7" s="8">
        <v>154658</v>
      </c>
      <c r="D7" s="8" t="s">
        <v>581</v>
      </c>
      <c r="E7" s="8" t="s">
        <v>402</v>
      </c>
      <c r="F7" s="8"/>
      <c r="G7" s="53" t="s">
        <v>876</v>
      </c>
      <c r="H7" s="53" t="s">
        <v>876</v>
      </c>
      <c r="I7" s="53" t="s">
        <v>876</v>
      </c>
      <c r="J7" s="53" t="s">
        <v>876</v>
      </c>
      <c r="K7" s="53" t="s">
        <v>876</v>
      </c>
      <c r="L7" s="53" t="s">
        <v>876</v>
      </c>
      <c r="M7" s="53" t="s">
        <v>631</v>
      </c>
      <c r="N7" s="53" t="s">
        <v>631</v>
      </c>
      <c r="O7" s="53" t="s">
        <v>631</v>
      </c>
      <c r="P7" s="39"/>
      <c r="Q7" s="8"/>
      <c r="R7" s="8"/>
      <c r="T7" s="196"/>
      <c r="U7" s="197"/>
      <c r="V7" s="45" t="s">
        <v>640</v>
      </c>
      <c r="W7" s="47">
        <f>SUMIF($B$2:$B$918,"國中",$G$2:$G$918)</f>
        <v>0</v>
      </c>
    </row>
    <row r="8" spans="1:49">
      <c r="A8" s="8">
        <v>6</v>
      </c>
      <c r="B8" s="8" t="s">
        <v>460</v>
      </c>
      <c r="C8" s="8">
        <v>1027</v>
      </c>
      <c r="D8" s="8" t="s">
        <v>1534</v>
      </c>
      <c r="E8" s="8" t="s">
        <v>402</v>
      </c>
      <c r="F8" s="8"/>
      <c r="G8" s="53" t="s">
        <v>876</v>
      </c>
      <c r="H8" s="53" t="s">
        <v>876</v>
      </c>
      <c r="I8" s="53" t="s">
        <v>876</v>
      </c>
      <c r="J8" s="53" t="s">
        <v>876</v>
      </c>
      <c r="K8" s="53" t="s">
        <v>876</v>
      </c>
      <c r="L8" s="53" t="s">
        <v>876</v>
      </c>
      <c r="M8" s="53" t="s">
        <v>631</v>
      </c>
      <c r="N8" s="53" t="s">
        <v>631</v>
      </c>
      <c r="O8" s="53" t="s">
        <v>631</v>
      </c>
      <c r="P8" s="39"/>
      <c r="Q8" s="8"/>
      <c r="R8" s="8"/>
      <c r="T8" s="196"/>
      <c r="U8" s="197"/>
      <c r="V8" s="45" t="s">
        <v>643</v>
      </c>
      <c r="W8" s="47">
        <f>SUMIF($B$2:$B$918,"國中",$H$2:$H$918)</f>
        <v>0</v>
      </c>
    </row>
    <row r="9" spans="1:49">
      <c r="A9" s="8">
        <v>7</v>
      </c>
      <c r="B9" s="102" t="s">
        <v>1499</v>
      </c>
      <c r="C9" s="8">
        <v>154602</v>
      </c>
      <c r="D9" s="8" t="s">
        <v>1535</v>
      </c>
      <c r="E9" s="8" t="s">
        <v>185</v>
      </c>
      <c r="F9" s="102"/>
      <c r="G9" s="55"/>
      <c r="H9" s="55"/>
      <c r="I9" s="55"/>
      <c r="J9" s="55"/>
      <c r="K9" s="55"/>
      <c r="L9" s="55"/>
      <c r="M9" s="55">
        <v>1</v>
      </c>
      <c r="N9" s="53" t="s">
        <v>631</v>
      </c>
      <c r="O9" s="55">
        <v>1</v>
      </c>
      <c r="T9" s="196"/>
      <c r="U9" s="197"/>
      <c r="V9" s="45" t="s">
        <v>645</v>
      </c>
      <c r="W9" s="47">
        <f>SUMIF($B$2:$B$918,"國中",$I$2:$I$918)</f>
        <v>0</v>
      </c>
    </row>
    <row r="10" spans="1:49" ht="16.2">
      <c r="C10" s="30"/>
      <c r="D10" s="30"/>
      <c r="T10" s="196"/>
      <c r="U10" s="195" t="s">
        <v>649</v>
      </c>
      <c r="V10" s="45" t="s">
        <v>653</v>
      </c>
      <c r="W10" s="47">
        <v>0</v>
      </c>
    </row>
    <row r="11" spans="1:49">
      <c r="T11" s="196"/>
      <c r="U11" s="195"/>
      <c r="V11" s="45" t="s">
        <v>640</v>
      </c>
      <c r="W11" s="47">
        <f>SUMIF($B$2:$B$918,"高中職",$G$2:$G$918)</f>
        <v>0</v>
      </c>
    </row>
    <row r="12" spans="1:49" ht="16.2">
      <c r="C12" s="30"/>
      <c r="D12" s="30"/>
      <c r="T12" s="196"/>
      <c r="U12" s="195"/>
      <c r="V12" s="45" t="s">
        <v>643</v>
      </c>
      <c r="W12" s="47">
        <f>SUMIF($B$2:$B$918,"高中職",$H$2:$H$918)</f>
        <v>0</v>
      </c>
    </row>
    <row r="13" spans="1:49" ht="16.2">
      <c r="C13" s="30"/>
      <c r="D13" s="30"/>
      <c r="T13" s="196"/>
      <c r="U13" s="195"/>
      <c r="V13" s="45" t="s">
        <v>645</v>
      </c>
      <c r="W13" s="47">
        <f>SUMIF($B$2:$B$918,"高中職",$I$2:$I$918)</f>
        <v>0</v>
      </c>
    </row>
    <row r="14" spans="1:49" ht="16.2">
      <c r="C14" s="30"/>
      <c r="D14" s="30"/>
      <c r="T14" s="196"/>
      <c r="U14" s="195" t="s">
        <v>650</v>
      </c>
      <c r="V14" s="45" t="s">
        <v>653</v>
      </c>
      <c r="W14" s="47">
        <v>0</v>
      </c>
    </row>
    <row r="15" spans="1:49" ht="16.2">
      <c r="C15" s="30"/>
      <c r="D15" s="30"/>
      <c r="T15" s="196"/>
      <c r="U15" s="195"/>
      <c r="V15" s="45" t="s">
        <v>640</v>
      </c>
      <c r="W15" s="47">
        <f>SUMIF($B$2:$B$918,"大學",$G$2:$G$918)</f>
        <v>0</v>
      </c>
    </row>
    <row r="16" spans="1:49">
      <c r="T16" s="196"/>
      <c r="U16" s="195"/>
      <c r="V16" s="45" t="s">
        <v>643</v>
      </c>
      <c r="W16" s="47">
        <f>SUMIF($B$2:$B$918,"大學",$H$2:$H$918)</f>
        <v>0</v>
      </c>
    </row>
    <row r="17" spans="20:23">
      <c r="T17" s="196"/>
      <c r="U17" s="195"/>
      <c r="V17" s="45" t="s">
        <v>645</v>
      </c>
      <c r="W17" s="47">
        <f>SUMIF($B$2:$B$918,"大學",$I$2:$I$918)</f>
        <v>0</v>
      </c>
    </row>
    <row r="18" spans="20:23">
      <c r="T18" s="196"/>
      <c r="U18" s="195" t="s">
        <v>654</v>
      </c>
      <c r="V18" s="45" t="s">
        <v>653</v>
      </c>
      <c r="W18" s="47">
        <f>W2+W6+W10+W14</f>
        <v>0</v>
      </c>
    </row>
    <row r="19" spans="20:23">
      <c r="T19" s="196"/>
      <c r="U19" s="195"/>
      <c r="V19" s="45" t="s">
        <v>640</v>
      </c>
      <c r="W19" s="47">
        <f>W3+W7+W11+W15</f>
        <v>0</v>
      </c>
    </row>
    <row r="20" spans="20:23">
      <c r="T20" s="196"/>
      <c r="U20" s="195"/>
      <c r="V20" s="45" t="s">
        <v>643</v>
      </c>
      <c r="W20" s="47">
        <f>W4+W8+W12+W16</f>
        <v>0</v>
      </c>
    </row>
    <row r="21" spans="20:23">
      <c r="T21" s="196"/>
      <c r="U21" s="195"/>
      <c r="V21" s="45" t="s">
        <v>645</v>
      </c>
      <c r="W21" s="47">
        <f>W5+W9+W13+W17</f>
        <v>0</v>
      </c>
    </row>
    <row r="22" spans="20:23">
      <c r="T22" s="196" t="s">
        <v>646</v>
      </c>
      <c r="U22" s="195" t="s">
        <v>647</v>
      </c>
      <c r="V22" s="45" t="s">
        <v>653</v>
      </c>
      <c r="W22" s="47">
        <v>0</v>
      </c>
    </row>
    <row r="23" spans="20:23">
      <c r="T23" s="196"/>
      <c r="U23" s="195"/>
      <c r="V23" s="45" t="s">
        <v>640</v>
      </c>
      <c r="W23" s="47">
        <f>SUMIF($B$2:$B$918,"國小",$J$2:$J$918)</f>
        <v>0</v>
      </c>
    </row>
    <row r="24" spans="20:23">
      <c r="T24" s="196"/>
      <c r="U24" s="195"/>
      <c r="V24" s="45" t="s">
        <v>643</v>
      </c>
      <c r="W24" s="47">
        <f>SUMIF($B$2:$B$918,"國小",$K$2:$K$918)</f>
        <v>0</v>
      </c>
    </row>
    <row r="25" spans="20:23">
      <c r="T25" s="196"/>
      <c r="U25" s="195"/>
      <c r="V25" s="45" t="s">
        <v>645</v>
      </c>
      <c r="W25" s="47">
        <f>SUMIF($B$2:$B$918,"國小",$L$2:$L$918)</f>
        <v>0</v>
      </c>
    </row>
    <row r="26" spans="20:23">
      <c r="T26" s="196"/>
      <c r="U26" s="197" t="s">
        <v>648</v>
      </c>
      <c r="V26" s="45" t="s">
        <v>653</v>
      </c>
      <c r="W26" s="47">
        <v>1</v>
      </c>
    </row>
    <row r="27" spans="20:23">
      <c r="T27" s="196"/>
      <c r="U27" s="197"/>
      <c r="V27" s="45" t="s">
        <v>640</v>
      </c>
      <c r="W27" s="47">
        <f>SUMIF($B$2:$B$918,"國中",$J$2:$J$918)</f>
        <v>1</v>
      </c>
    </row>
    <row r="28" spans="20:23">
      <c r="T28" s="196"/>
      <c r="U28" s="197"/>
      <c r="V28" s="45" t="s">
        <v>643</v>
      </c>
      <c r="W28" s="47">
        <f>SUMIF($B$2:$B$918,"國中",$K$2:$K$918)</f>
        <v>0</v>
      </c>
    </row>
    <row r="29" spans="20:23">
      <c r="T29" s="196"/>
      <c r="U29" s="197"/>
      <c r="V29" s="45" t="s">
        <v>645</v>
      </c>
      <c r="W29" s="47">
        <f>SUMIF($B$2:$B$918,"國中",$L$2:$L$918)</f>
        <v>1</v>
      </c>
    </row>
    <row r="30" spans="20:23">
      <c r="T30" s="196"/>
      <c r="U30" s="195" t="s">
        <v>649</v>
      </c>
      <c r="V30" s="45" t="s">
        <v>653</v>
      </c>
      <c r="W30" s="47">
        <v>0</v>
      </c>
    </row>
    <row r="31" spans="20:23">
      <c r="T31" s="196"/>
      <c r="U31" s="195"/>
      <c r="V31" s="45" t="s">
        <v>640</v>
      </c>
      <c r="W31" s="47">
        <f>SUMIF($B$2:$B$918,"高中職",$J$2:$J$918)</f>
        <v>0</v>
      </c>
    </row>
    <row r="32" spans="20:23">
      <c r="T32" s="196"/>
      <c r="U32" s="195"/>
      <c r="V32" s="45" t="s">
        <v>643</v>
      </c>
      <c r="W32" s="47">
        <f>SUMIF($B$2:$B$918,"高中職",$K$2:$K$918)</f>
        <v>0</v>
      </c>
    </row>
    <row r="33" spans="20:23">
      <c r="T33" s="196"/>
      <c r="U33" s="195"/>
      <c r="V33" s="45" t="s">
        <v>645</v>
      </c>
      <c r="W33" s="47">
        <f>SUMIF($B$2:$B$918,"高中職",$L$2:$L$918)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SUMIF($B$2:$B$918,"大學",$J$2:$J$918)</f>
        <v>0</v>
      </c>
    </row>
    <row r="36" spans="20:23">
      <c r="T36" s="196"/>
      <c r="U36" s="195"/>
      <c r="V36" s="45" t="s">
        <v>643</v>
      </c>
      <c r="W36" s="47">
        <f>SUMIF($B$2:$B$918,"大學",$K$2:$K$918)</f>
        <v>0</v>
      </c>
    </row>
    <row r="37" spans="20:23">
      <c r="T37" s="196"/>
      <c r="U37" s="195"/>
      <c r="V37" s="45" t="s">
        <v>645</v>
      </c>
      <c r="W37" s="47">
        <f>SUMIF($B$2:$B$918,"大學",$L$2:$L$918)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1</v>
      </c>
    </row>
    <row r="39" spans="20:23">
      <c r="T39" s="196"/>
      <c r="U39" s="195"/>
      <c r="V39" s="45" t="s">
        <v>640</v>
      </c>
      <c r="W39" s="47">
        <f>W23+W27+W31+W35</f>
        <v>1</v>
      </c>
    </row>
    <row r="40" spans="20:23">
      <c r="T40" s="196"/>
      <c r="U40" s="195"/>
      <c r="V40" s="45" t="s">
        <v>643</v>
      </c>
      <c r="W40" s="47">
        <f>W24+W28+W32+W36</f>
        <v>0</v>
      </c>
    </row>
    <row r="41" spans="20:23">
      <c r="T41" s="196"/>
      <c r="U41" s="195"/>
      <c r="V41" s="45" t="s">
        <v>645</v>
      </c>
      <c r="W41" s="47">
        <f>W25+W29+W33+W37</f>
        <v>1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SUMPRODUCT(--EXACT($B$2:$B$923,U2))</f>
        <v>5</v>
      </c>
    </row>
    <row r="43" spans="20:23">
      <c r="T43" s="196"/>
      <c r="U43" s="195"/>
      <c r="V43" s="45" t="s">
        <v>640</v>
      </c>
      <c r="W43" s="49">
        <f>SUMIF($B$2:$B$918,"國小",$M$2:$M$918)</f>
        <v>5</v>
      </c>
    </row>
    <row r="44" spans="20:23">
      <c r="T44" s="196"/>
      <c r="U44" s="195"/>
      <c r="V44" s="45" t="s">
        <v>643</v>
      </c>
      <c r="W44" s="47">
        <f>SUMIF($B$2:$B$918,"國小",$N$2:$N$918)</f>
        <v>4</v>
      </c>
    </row>
    <row r="45" spans="20:23">
      <c r="T45" s="196"/>
      <c r="U45" s="195"/>
      <c r="V45" s="45" t="s">
        <v>645</v>
      </c>
      <c r="W45" s="47">
        <f>SUMIF($B$2:$B$918,"國小",$O$2:$O$918)</f>
        <v>1</v>
      </c>
    </row>
    <row r="46" spans="20:23">
      <c r="T46" s="196"/>
      <c r="U46" s="197" t="s">
        <v>648</v>
      </c>
      <c r="V46" s="45" t="s">
        <v>653</v>
      </c>
      <c r="W46" s="47">
        <f>SUMPRODUCT(--EXACT($B$2:$B$923,U46))</f>
        <v>1</v>
      </c>
    </row>
    <row r="47" spans="20:23">
      <c r="T47" s="196"/>
      <c r="U47" s="197"/>
      <c r="V47" s="45" t="s">
        <v>640</v>
      </c>
      <c r="W47" s="49">
        <f>SUMIF($B$2:$B$918,"國中",$M$2:$M$918)</f>
        <v>3</v>
      </c>
    </row>
    <row r="48" spans="20:23">
      <c r="T48" s="196"/>
      <c r="U48" s="197"/>
      <c r="V48" s="45" t="s">
        <v>643</v>
      </c>
      <c r="W48" s="47">
        <f>SUMIF($B$2:$B$918,"國中",$N$2:$N$918)</f>
        <v>0</v>
      </c>
    </row>
    <row r="49" spans="20:23">
      <c r="T49" s="196"/>
      <c r="U49" s="197"/>
      <c r="V49" s="45" t="s">
        <v>645</v>
      </c>
      <c r="W49" s="47">
        <f>SUMIF($B$2:$B$918,"國中",$O$2:$O$918)</f>
        <v>28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1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7</v>
      </c>
    </row>
    <row r="59" spans="20:23">
      <c r="T59" s="196"/>
      <c r="U59" s="195"/>
      <c r="V59" s="45" t="s">
        <v>640</v>
      </c>
      <c r="W59" s="47">
        <f>W43+W47+W51+W55</f>
        <v>8</v>
      </c>
    </row>
    <row r="60" spans="20:23">
      <c r="T60" s="196"/>
      <c r="U60" s="195"/>
      <c r="V60" s="45" t="s">
        <v>643</v>
      </c>
      <c r="W60" s="47">
        <f>W44+W48+W52+W56</f>
        <v>4</v>
      </c>
    </row>
    <row r="61" spans="20:23">
      <c r="T61" s="196"/>
      <c r="U61" s="195"/>
      <c r="V61" s="45" t="s">
        <v>645</v>
      </c>
      <c r="W61" s="47">
        <f>W45+W49+W53+W57</f>
        <v>29</v>
      </c>
    </row>
  </sheetData>
  <mergeCells count="19">
    <mergeCell ref="T42:T61"/>
    <mergeCell ref="U42:U45"/>
    <mergeCell ref="U46:U49"/>
    <mergeCell ref="U50:U53"/>
    <mergeCell ref="U54:U57"/>
    <mergeCell ref="U58:U61"/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</mergeCells>
  <phoneticPr fontId="1" type="noConversion"/>
  <conditionalFormatting sqref="D12:D1048576 D1:D10">
    <cfRule type="duplicateValues" dxfId="15" priority="9"/>
  </conditionalFormatting>
  <conditionalFormatting sqref="C2">
    <cfRule type="duplicateValues" dxfId="14" priority="6"/>
  </conditionalFormatting>
  <conditionalFormatting sqref="C2">
    <cfRule type="duplicateValues" dxfId="13" priority="7"/>
  </conditionalFormatting>
  <conditionalFormatting sqref="C2">
    <cfRule type="duplicateValues" dxfId="12" priority="5"/>
  </conditionalFormatting>
  <conditionalFormatting sqref="C2">
    <cfRule type="duplicateValues" dxfId="11" priority="4"/>
  </conditionalFormatting>
  <conditionalFormatting sqref="C2">
    <cfRule type="duplicateValues" dxfId="10" priority="3"/>
  </conditionalFormatting>
  <conditionalFormatting sqref="C2">
    <cfRule type="duplicateValues" dxfId="9" priority="8"/>
  </conditionalFormatting>
  <conditionalFormatting sqref="C12:D1048576 C1:D2 C10:D10 D3:D9">
    <cfRule type="duplicateValues" dxfId="8" priority="2"/>
  </conditionalFormatting>
  <conditionalFormatting sqref="C3:C9">
    <cfRule type="duplicateValues" dxfId="7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zoomScaleNormal="100" workbookViewId="0">
      <selection activeCell="H17" sqref="H17"/>
    </sheetView>
  </sheetViews>
  <sheetFormatPr defaultColWidth="8.77734375" defaultRowHeight="16.2"/>
  <cols>
    <col min="1" max="2" width="4.77734375" style="6" bestFit="1" customWidth="1"/>
    <col min="3" max="3" width="9.6640625" style="6" bestFit="1" customWidth="1"/>
    <col min="4" max="4" width="14.21875" style="5" bestFit="1" customWidth="1"/>
    <col min="5" max="5" width="12.77734375" style="6" bestFit="1" customWidth="1"/>
    <col min="6" max="6" width="14.6640625" style="5" bestFit="1" customWidth="1"/>
    <col min="7" max="7" width="8" style="5" bestFit="1" customWidth="1"/>
    <col min="8" max="8" width="13.109375" style="5" bestFit="1" customWidth="1"/>
    <col min="9" max="9" width="13.109375" style="6" bestFit="1" customWidth="1"/>
    <col min="10" max="10" width="8" style="6" bestFit="1" customWidth="1"/>
    <col min="11" max="12" width="13.109375" style="6" bestFit="1" customWidth="1"/>
    <col min="13" max="13" width="9.44140625" style="6" bestFit="1" customWidth="1"/>
    <col min="14" max="15" width="13.109375" style="6" bestFit="1" customWidth="1"/>
    <col min="16" max="16" width="9.44140625" style="6" hidden="1" customWidth="1"/>
    <col min="17" max="18" width="13.109375" style="6" hidden="1" customWidth="1"/>
    <col min="19" max="19" width="8.77734375" style="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8.44140625" style="50" bestFit="1" customWidth="1"/>
    <col min="24" max="16384" width="8.77734375" style="5"/>
  </cols>
  <sheetData>
    <row r="1" spans="1:23">
      <c r="A1" s="209" t="s">
        <v>1537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T1" s="46" t="s">
        <v>637</v>
      </c>
      <c r="U1" s="46" t="s">
        <v>641</v>
      </c>
      <c r="V1" s="46" t="s">
        <v>636</v>
      </c>
      <c r="W1" s="48" t="s">
        <v>651</v>
      </c>
    </row>
    <row r="2" spans="1:23" s="7" customFormat="1" ht="25.2" customHeight="1">
      <c r="A2" s="91" t="s">
        <v>0</v>
      </c>
      <c r="B2" s="91" t="s">
        <v>1</v>
      </c>
      <c r="C2" s="91" t="s">
        <v>981</v>
      </c>
      <c r="D2" s="91" t="s">
        <v>43</v>
      </c>
      <c r="E2" s="91" t="s">
        <v>45</v>
      </c>
      <c r="F2" s="91" t="s">
        <v>46</v>
      </c>
      <c r="G2" s="92" t="s">
        <v>55</v>
      </c>
      <c r="H2" s="92" t="s">
        <v>48</v>
      </c>
      <c r="I2" s="92" t="s">
        <v>47</v>
      </c>
      <c r="J2" s="92" t="s">
        <v>610</v>
      </c>
      <c r="K2" s="92" t="s">
        <v>49</v>
      </c>
      <c r="L2" s="92" t="s">
        <v>50</v>
      </c>
      <c r="M2" s="92" t="s">
        <v>609</v>
      </c>
      <c r="N2" s="92" t="s">
        <v>51</v>
      </c>
      <c r="O2" s="92" t="s">
        <v>628</v>
      </c>
      <c r="P2" s="92" t="s">
        <v>629</v>
      </c>
      <c r="Q2" s="92" t="s">
        <v>52</v>
      </c>
      <c r="R2" s="9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23" ht="20.100000000000001" customHeight="1">
      <c r="A3" s="8">
        <v>1</v>
      </c>
      <c r="B3" s="8" t="s">
        <v>44</v>
      </c>
      <c r="C3" s="8">
        <v>724608</v>
      </c>
      <c r="D3" s="8" t="s">
        <v>582</v>
      </c>
      <c r="E3" s="8" t="s">
        <v>67</v>
      </c>
      <c r="F3" s="9"/>
      <c r="G3" s="8" t="s">
        <v>876</v>
      </c>
      <c r="H3" s="8" t="s">
        <v>876</v>
      </c>
      <c r="I3" s="8" t="s">
        <v>876</v>
      </c>
      <c r="J3" s="8" t="s">
        <v>876</v>
      </c>
      <c r="K3" s="8" t="s">
        <v>876</v>
      </c>
      <c r="L3" s="8" t="s">
        <v>876</v>
      </c>
      <c r="M3" s="8" t="s">
        <v>876</v>
      </c>
      <c r="N3" s="8" t="s">
        <v>876</v>
      </c>
      <c r="O3" s="8" t="s">
        <v>876</v>
      </c>
      <c r="P3" s="8" t="s">
        <v>876</v>
      </c>
      <c r="Q3" s="8" t="s">
        <v>876</v>
      </c>
      <c r="R3" s="8" t="s">
        <v>876</v>
      </c>
      <c r="T3" s="196"/>
      <c r="U3" s="195"/>
      <c r="V3" s="45" t="s">
        <v>640</v>
      </c>
      <c r="W3" s="47">
        <f>SUMIF($B$2:$B$918,"國小",$G$2:$G$918)</f>
        <v>0</v>
      </c>
    </row>
    <row r="4" spans="1:23">
      <c r="A4" s="5"/>
      <c r="B4" s="5"/>
      <c r="C4" s="5"/>
      <c r="E4" s="5"/>
      <c r="I4" s="5"/>
      <c r="J4" s="5"/>
      <c r="K4" s="5"/>
      <c r="L4" s="5"/>
      <c r="M4" s="5"/>
      <c r="N4" s="5"/>
      <c r="O4" s="5"/>
      <c r="P4" s="5"/>
      <c r="Q4" s="5"/>
      <c r="R4" s="5"/>
      <c r="T4" s="196"/>
      <c r="U4" s="195"/>
      <c r="V4" s="45" t="s">
        <v>643</v>
      </c>
      <c r="W4" s="47">
        <f>SUMIF($B$2:$B$918,"國小",$H$2:$H$918)</f>
        <v>0</v>
      </c>
    </row>
    <row r="5" spans="1:23">
      <c r="A5" s="5"/>
      <c r="B5" s="5"/>
      <c r="C5" s="5"/>
      <c r="E5" s="5"/>
      <c r="I5" s="5"/>
      <c r="J5" s="5"/>
      <c r="K5" s="5"/>
      <c r="L5" s="5"/>
      <c r="M5" s="5"/>
      <c r="N5" s="5"/>
      <c r="O5" s="5"/>
      <c r="P5" s="5"/>
      <c r="Q5" s="5"/>
      <c r="R5" s="5"/>
      <c r="T5" s="196"/>
      <c r="U5" s="195"/>
      <c r="V5" s="45" t="s">
        <v>645</v>
      </c>
      <c r="W5" s="47">
        <f>SUMIF($B$2:$B$918,"國小",$I$2:$I$918)</f>
        <v>0</v>
      </c>
    </row>
    <row r="6" spans="1:23">
      <c r="A6" s="5"/>
      <c r="B6" s="5"/>
      <c r="C6" s="5"/>
      <c r="E6" s="5"/>
      <c r="I6" s="5"/>
      <c r="J6" s="5"/>
      <c r="K6" s="5"/>
      <c r="L6" s="5"/>
      <c r="M6" s="5"/>
      <c r="N6" s="5"/>
      <c r="O6" s="5"/>
      <c r="P6" s="5"/>
      <c r="Q6" s="5"/>
      <c r="R6" s="5"/>
      <c r="T6" s="196"/>
      <c r="U6" s="197" t="s">
        <v>648</v>
      </c>
      <c r="V6" s="45" t="s">
        <v>653</v>
      </c>
      <c r="W6" s="47">
        <v>0</v>
      </c>
    </row>
    <row r="7" spans="1:23">
      <c r="A7" s="5"/>
      <c r="B7" s="5"/>
      <c r="C7" s="5"/>
      <c r="E7" s="5"/>
      <c r="I7" s="5"/>
      <c r="J7" s="5"/>
      <c r="K7" s="5"/>
      <c r="L7" s="5"/>
      <c r="M7" s="5"/>
      <c r="N7" s="5"/>
      <c r="O7" s="5"/>
      <c r="P7" s="5"/>
      <c r="Q7" s="5"/>
      <c r="R7" s="5"/>
      <c r="T7" s="196"/>
      <c r="U7" s="197"/>
      <c r="V7" s="45" t="s">
        <v>640</v>
      </c>
      <c r="W7" s="47">
        <f>SUMIF($B$2:$B$918,"國中",$G$2:$G$918)</f>
        <v>0</v>
      </c>
    </row>
    <row r="8" spans="1:23">
      <c r="A8" s="5"/>
      <c r="B8" s="5"/>
      <c r="C8" s="5"/>
      <c r="E8" s="5"/>
      <c r="I8" s="5"/>
      <c r="J8" s="5"/>
      <c r="K8" s="5"/>
      <c r="L8" s="5"/>
      <c r="M8" s="5"/>
      <c r="N8" s="5"/>
      <c r="O8" s="5"/>
      <c r="P8" s="5"/>
      <c r="Q8" s="5"/>
      <c r="R8" s="5"/>
      <c r="T8" s="196"/>
      <c r="U8" s="197"/>
      <c r="V8" s="45" t="s">
        <v>643</v>
      </c>
      <c r="W8" s="47">
        <f>SUMIF($B$2:$B$918,"國中",$H$2:$H$918)</f>
        <v>0</v>
      </c>
    </row>
    <row r="9" spans="1:23">
      <c r="A9" s="5"/>
      <c r="B9" s="5"/>
      <c r="C9" s="5"/>
      <c r="E9" s="5"/>
      <c r="I9" s="5"/>
      <c r="J9" s="5"/>
      <c r="K9" s="5"/>
      <c r="L9" s="5"/>
      <c r="M9" s="5"/>
      <c r="N9" s="5"/>
      <c r="O9" s="5"/>
      <c r="P9" s="5"/>
      <c r="Q9" s="5"/>
      <c r="R9" s="5"/>
      <c r="T9" s="196"/>
      <c r="U9" s="197"/>
      <c r="V9" s="45" t="s">
        <v>645</v>
      </c>
      <c r="W9" s="47">
        <f>SUMIF($B$2:$B$918,"國中",$I$2:$I$918)</f>
        <v>0</v>
      </c>
    </row>
    <row r="10" spans="1:23">
      <c r="A10" s="5"/>
      <c r="B10" s="5"/>
      <c r="C10" s="5"/>
      <c r="E10" s="5"/>
      <c r="I10" s="5"/>
      <c r="J10" s="5"/>
      <c r="K10" s="5"/>
      <c r="L10" s="5"/>
      <c r="M10" s="5"/>
      <c r="N10" s="5"/>
      <c r="O10" s="5"/>
      <c r="P10" s="5"/>
      <c r="Q10" s="5"/>
      <c r="R10" s="5"/>
      <c r="T10" s="196"/>
      <c r="U10" s="195" t="s">
        <v>649</v>
      </c>
      <c r="V10" s="45" t="s">
        <v>653</v>
      </c>
      <c r="W10" s="47">
        <v>0</v>
      </c>
    </row>
    <row r="11" spans="1:23">
      <c r="A11" s="5"/>
      <c r="B11" s="5"/>
      <c r="C11" s="5"/>
      <c r="E11" s="5"/>
      <c r="I11" s="5"/>
      <c r="J11" s="5"/>
      <c r="K11" s="5"/>
      <c r="L11" s="5"/>
      <c r="M11" s="5"/>
      <c r="N11" s="5"/>
      <c r="O11" s="5"/>
      <c r="P11" s="5"/>
      <c r="Q11" s="5"/>
      <c r="R11" s="5"/>
      <c r="T11" s="196"/>
      <c r="U11" s="195"/>
      <c r="V11" s="45" t="s">
        <v>640</v>
      </c>
      <c r="W11" s="47">
        <f>SUMIF($B$2:$B$918,"高中職",$G$2:$G$918)</f>
        <v>0</v>
      </c>
    </row>
    <row r="12" spans="1:23">
      <c r="A12" s="5"/>
      <c r="B12" s="5"/>
      <c r="C12" s="5"/>
      <c r="E12" s="5"/>
      <c r="I12" s="5"/>
      <c r="J12" s="5"/>
      <c r="K12" s="5"/>
      <c r="L12" s="5"/>
      <c r="M12" s="5"/>
      <c r="N12" s="5"/>
      <c r="O12" s="5"/>
      <c r="P12" s="5"/>
      <c r="Q12" s="5"/>
      <c r="R12" s="5"/>
      <c r="T12" s="196"/>
      <c r="U12" s="195"/>
      <c r="V12" s="45" t="s">
        <v>643</v>
      </c>
      <c r="W12" s="47">
        <f>SUMIF($B$2:$B$918,"高中職",$H$2:$H$918)</f>
        <v>0</v>
      </c>
    </row>
    <row r="13" spans="1:23">
      <c r="A13" s="5"/>
      <c r="B13" s="5"/>
      <c r="C13" s="5"/>
      <c r="E13" s="5"/>
      <c r="I13" s="5"/>
      <c r="J13" s="5"/>
      <c r="K13" s="5"/>
      <c r="L13" s="5"/>
      <c r="M13" s="5"/>
      <c r="N13" s="5"/>
      <c r="O13" s="5"/>
      <c r="P13" s="5"/>
      <c r="Q13" s="5"/>
      <c r="R13" s="5"/>
      <c r="T13" s="196"/>
      <c r="U13" s="195"/>
      <c r="V13" s="45" t="s">
        <v>645</v>
      </c>
      <c r="W13" s="47">
        <f>SUMIF($B$2:$B$918,"高中職",$I$2:$I$918)</f>
        <v>0</v>
      </c>
    </row>
    <row r="14" spans="1:23">
      <c r="A14" s="5"/>
      <c r="B14" s="5"/>
      <c r="C14" s="5"/>
      <c r="E14" s="5"/>
      <c r="I14" s="5"/>
      <c r="J14" s="5"/>
      <c r="K14" s="5"/>
      <c r="L14" s="5"/>
      <c r="M14" s="5"/>
      <c r="N14" s="5"/>
      <c r="O14" s="5"/>
      <c r="P14" s="5"/>
      <c r="Q14" s="5"/>
      <c r="R14" s="5"/>
      <c r="T14" s="196"/>
      <c r="U14" s="195" t="s">
        <v>650</v>
      </c>
      <c r="V14" s="45" t="s">
        <v>653</v>
      </c>
      <c r="W14" s="47">
        <v>0</v>
      </c>
    </row>
    <row r="15" spans="1:23">
      <c r="A15" s="5"/>
      <c r="B15" s="5"/>
      <c r="C15" s="5"/>
      <c r="E15" s="5"/>
      <c r="I15" s="5"/>
      <c r="J15" s="5"/>
      <c r="K15" s="5"/>
      <c r="L15" s="5"/>
      <c r="M15" s="5"/>
      <c r="N15" s="5"/>
      <c r="O15" s="5"/>
      <c r="P15" s="5"/>
      <c r="Q15" s="5"/>
      <c r="R15" s="5"/>
      <c r="T15" s="196"/>
      <c r="U15" s="195"/>
      <c r="V15" s="45" t="s">
        <v>640</v>
      </c>
      <c r="W15" s="47">
        <f>SUMIF($B$2:$B$918,"大學",$G$2:$G$918)</f>
        <v>0</v>
      </c>
    </row>
    <row r="16" spans="1:23">
      <c r="A16" s="5"/>
      <c r="B16" s="5"/>
      <c r="C16" s="5"/>
      <c r="E16" s="5"/>
      <c r="I16" s="5"/>
      <c r="J16" s="5"/>
      <c r="K16" s="5"/>
      <c r="L16" s="5"/>
      <c r="M16" s="5"/>
      <c r="N16" s="5"/>
      <c r="O16" s="5"/>
      <c r="P16" s="5"/>
      <c r="Q16" s="5"/>
      <c r="R16" s="5"/>
      <c r="T16" s="196"/>
      <c r="U16" s="195"/>
      <c r="V16" s="45" t="s">
        <v>643</v>
      </c>
      <c r="W16" s="47">
        <f>SUMIF($B$2:$B$918,"大學",$H$2:$H$918)</f>
        <v>0</v>
      </c>
    </row>
    <row r="17" spans="1:23">
      <c r="A17" s="5"/>
      <c r="B17" s="5"/>
      <c r="C17" s="5"/>
      <c r="E17" s="5"/>
      <c r="I17" s="5"/>
      <c r="J17" s="5"/>
      <c r="K17" s="5"/>
      <c r="L17" s="5"/>
      <c r="M17" s="5"/>
      <c r="N17" s="5"/>
      <c r="O17" s="5"/>
      <c r="P17" s="5"/>
      <c r="Q17" s="5"/>
      <c r="R17" s="5"/>
      <c r="T17" s="196"/>
      <c r="U17" s="195"/>
      <c r="V17" s="45" t="s">
        <v>645</v>
      </c>
      <c r="W17" s="47">
        <f>SUMIF($B$2:$B$918,"大學",$I$2:$I$918)</f>
        <v>0</v>
      </c>
    </row>
    <row r="18" spans="1:23">
      <c r="A18" s="5"/>
      <c r="B18" s="5"/>
      <c r="C18" s="5"/>
      <c r="E18" s="5"/>
      <c r="I18" s="5"/>
      <c r="J18" s="5"/>
      <c r="K18" s="5"/>
      <c r="L18" s="5"/>
      <c r="M18" s="5"/>
      <c r="N18" s="5"/>
      <c r="O18" s="5"/>
      <c r="P18" s="5"/>
      <c r="Q18" s="5"/>
      <c r="R18" s="5"/>
      <c r="T18" s="196"/>
      <c r="U18" s="195" t="s">
        <v>654</v>
      </c>
      <c r="V18" s="45" t="s">
        <v>653</v>
      </c>
      <c r="W18" s="47">
        <f>W2+W6+W10+W14</f>
        <v>0</v>
      </c>
    </row>
    <row r="19" spans="1:23">
      <c r="A19" s="5"/>
      <c r="B19" s="5"/>
      <c r="C19" s="5"/>
      <c r="E19" s="5"/>
      <c r="I19" s="5"/>
      <c r="J19" s="5"/>
      <c r="K19" s="5"/>
      <c r="L19" s="5"/>
      <c r="M19" s="5"/>
      <c r="N19" s="5"/>
      <c r="O19" s="5"/>
      <c r="P19" s="5"/>
      <c r="Q19" s="5"/>
      <c r="R19" s="5"/>
      <c r="T19" s="196"/>
      <c r="U19" s="195"/>
      <c r="V19" s="45" t="s">
        <v>640</v>
      </c>
      <c r="W19" s="47">
        <f>W3+W7+W11+W15</f>
        <v>0</v>
      </c>
    </row>
    <row r="20" spans="1:23">
      <c r="A20" s="5"/>
      <c r="B20" s="5"/>
      <c r="C20" s="5"/>
      <c r="E20" s="5"/>
      <c r="I20" s="5"/>
      <c r="J20" s="5"/>
      <c r="K20" s="5"/>
      <c r="L20" s="5"/>
      <c r="M20" s="5"/>
      <c r="N20" s="5"/>
      <c r="O20" s="5"/>
      <c r="P20" s="5"/>
      <c r="Q20" s="5"/>
      <c r="R20" s="5"/>
      <c r="T20" s="196"/>
      <c r="U20" s="195"/>
      <c r="V20" s="45" t="s">
        <v>643</v>
      </c>
      <c r="W20" s="47">
        <f>W4+W8+W12+W16</f>
        <v>0</v>
      </c>
    </row>
    <row r="21" spans="1:23">
      <c r="A21" s="5"/>
      <c r="B21" s="5"/>
      <c r="C21" s="5"/>
      <c r="E21" s="5"/>
      <c r="I21" s="5"/>
      <c r="J21" s="5"/>
      <c r="K21" s="5"/>
      <c r="L21" s="5"/>
      <c r="M21" s="5"/>
      <c r="N21" s="5"/>
      <c r="O21" s="5"/>
      <c r="P21" s="5"/>
      <c r="Q21" s="5"/>
      <c r="R21" s="5"/>
      <c r="T21" s="196"/>
      <c r="U21" s="195"/>
      <c r="V21" s="45" t="s">
        <v>645</v>
      </c>
      <c r="W21" s="47">
        <f>W5+W9+W13+W17</f>
        <v>0</v>
      </c>
    </row>
    <row r="22" spans="1:23">
      <c r="A22" s="5"/>
      <c r="B22" s="5"/>
      <c r="C22" s="5"/>
      <c r="E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196" t="s">
        <v>646</v>
      </c>
      <c r="U22" s="195" t="s">
        <v>647</v>
      </c>
      <c r="V22" s="45" t="s">
        <v>653</v>
      </c>
      <c r="W22" s="47">
        <v>1</v>
      </c>
    </row>
    <row r="23" spans="1:23">
      <c r="A23" s="5"/>
      <c r="B23" s="5"/>
      <c r="C23" s="5"/>
      <c r="E23" s="5"/>
      <c r="I23" s="5"/>
      <c r="J23" s="5"/>
      <c r="K23" s="5"/>
      <c r="L23" s="5"/>
      <c r="M23" s="5"/>
      <c r="N23" s="5"/>
      <c r="O23" s="5"/>
      <c r="P23" s="5"/>
      <c r="Q23" s="5"/>
      <c r="R23" s="5"/>
      <c r="T23" s="196"/>
      <c r="U23" s="195"/>
      <c r="V23" s="45" t="s">
        <v>640</v>
      </c>
      <c r="W23" s="47">
        <f>SUMIF($B$2:$B$918,"國小",$J$2:$J$918)</f>
        <v>0</v>
      </c>
    </row>
    <row r="24" spans="1:23">
      <c r="A24" s="5"/>
      <c r="B24" s="5"/>
      <c r="C24" s="5"/>
      <c r="E24" s="5"/>
      <c r="I24" s="5"/>
      <c r="J24" s="5"/>
      <c r="K24" s="5"/>
      <c r="L24" s="5"/>
      <c r="M24" s="5"/>
      <c r="N24" s="5"/>
      <c r="O24" s="5"/>
      <c r="P24" s="5"/>
      <c r="Q24" s="5"/>
      <c r="R24" s="5"/>
      <c r="T24" s="196"/>
      <c r="U24" s="195"/>
      <c r="V24" s="45" t="s">
        <v>643</v>
      </c>
      <c r="W24" s="47">
        <f>SUMIF($B$2:$B$918,"國小",$K$2:$K$918)</f>
        <v>0</v>
      </c>
    </row>
    <row r="25" spans="1:23">
      <c r="A25" s="5"/>
      <c r="B25" s="5"/>
      <c r="C25" s="5"/>
      <c r="E25" s="5"/>
      <c r="I25" s="5"/>
      <c r="J25" s="5"/>
      <c r="K25" s="5"/>
      <c r="L25" s="5"/>
      <c r="M25" s="5"/>
      <c r="N25" s="5"/>
      <c r="O25" s="5"/>
      <c r="P25" s="5"/>
      <c r="Q25" s="5"/>
      <c r="R25" s="5"/>
      <c r="T25" s="196"/>
      <c r="U25" s="195"/>
      <c r="V25" s="45" t="s">
        <v>645</v>
      </c>
      <c r="W25" s="47">
        <f>SUMIF($B$2:$B$918,"國小",$L$2:$L$918)</f>
        <v>0</v>
      </c>
    </row>
    <row r="26" spans="1:23">
      <c r="A26" s="5"/>
      <c r="B26" s="5"/>
      <c r="C26" s="5"/>
      <c r="E26" s="5"/>
      <c r="I26" s="5"/>
      <c r="J26" s="5"/>
      <c r="K26" s="5"/>
      <c r="L26" s="5"/>
      <c r="M26" s="5"/>
      <c r="N26" s="5"/>
      <c r="O26" s="5"/>
      <c r="P26" s="5"/>
      <c r="Q26" s="5"/>
      <c r="R26" s="5"/>
      <c r="T26" s="196"/>
      <c r="U26" s="197" t="s">
        <v>648</v>
      </c>
      <c r="V26" s="45" t="s">
        <v>653</v>
      </c>
      <c r="W26" s="47">
        <v>0</v>
      </c>
    </row>
    <row r="27" spans="1:23">
      <c r="A27" s="5"/>
      <c r="B27" s="5"/>
      <c r="C27" s="5"/>
      <c r="E27" s="5"/>
      <c r="I27" s="5"/>
      <c r="J27" s="5"/>
      <c r="K27" s="5"/>
      <c r="L27" s="5"/>
      <c r="M27" s="5"/>
      <c r="N27" s="5"/>
      <c r="O27" s="5"/>
      <c r="P27" s="5"/>
      <c r="Q27" s="5"/>
      <c r="R27" s="5"/>
      <c r="T27" s="196"/>
      <c r="U27" s="197"/>
      <c r="V27" s="45" t="s">
        <v>640</v>
      </c>
      <c r="W27" s="47">
        <f>SUMIF($B$2:$B$918,"國中",$J$2:$J$918)</f>
        <v>0</v>
      </c>
    </row>
    <row r="28" spans="1:23">
      <c r="A28" s="5"/>
      <c r="B28" s="5"/>
      <c r="C28" s="5"/>
      <c r="E28" s="5"/>
      <c r="I28" s="5"/>
      <c r="J28" s="5"/>
      <c r="K28" s="5"/>
      <c r="L28" s="5"/>
      <c r="M28" s="5"/>
      <c r="N28" s="5"/>
      <c r="O28" s="5"/>
      <c r="P28" s="5"/>
      <c r="Q28" s="5"/>
      <c r="R28" s="5"/>
      <c r="T28" s="196"/>
      <c r="U28" s="197"/>
      <c r="V28" s="45" t="s">
        <v>643</v>
      </c>
      <c r="W28" s="47">
        <f>SUMIF($B$2:$B$918,"國中",$K$2:$K$918)</f>
        <v>0</v>
      </c>
    </row>
    <row r="29" spans="1:23">
      <c r="A29" s="5"/>
      <c r="B29" s="5"/>
      <c r="C29" s="5"/>
      <c r="E29" s="5"/>
      <c r="I29" s="5"/>
      <c r="J29" s="5"/>
      <c r="K29" s="5"/>
      <c r="L29" s="5"/>
      <c r="M29" s="5"/>
      <c r="N29" s="5"/>
      <c r="O29" s="5"/>
      <c r="P29" s="5"/>
      <c r="Q29" s="5"/>
      <c r="R29" s="5"/>
      <c r="T29" s="196"/>
      <c r="U29" s="197"/>
      <c r="V29" s="45" t="s">
        <v>645</v>
      </c>
      <c r="W29" s="47">
        <f>SUMIF($B$2:$B$918,"國中",$L$2:$L$918)</f>
        <v>0</v>
      </c>
    </row>
    <row r="30" spans="1:23">
      <c r="A30" s="5"/>
      <c r="B30" s="5"/>
      <c r="C30" s="5"/>
      <c r="E30" s="5"/>
      <c r="I30" s="5"/>
      <c r="J30" s="5"/>
      <c r="K30" s="5"/>
      <c r="L30" s="5"/>
      <c r="M30" s="5"/>
      <c r="N30" s="5"/>
      <c r="O30" s="5"/>
      <c r="P30" s="5"/>
      <c r="Q30" s="5"/>
      <c r="R30" s="5"/>
      <c r="T30" s="196"/>
      <c r="U30" s="195" t="s">
        <v>649</v>
      </c>
      <c r="V30" s="45" t="s">
        <v>653</v>
      </c>
      <c r="W30" s="47">
        <v>0</v>
      </c>
    </row>
    <row r="31" spans="1:23">
      <c r="A31" s="5"/>
      <c r="B31" s="5"/>
      <c r="C31" s="5"/>
      <c r="E31" s="5"/>
      <c r="I31" s="5"/>
      <c r="J31" s="5"/>
      <c r="K31" s="5"/>
      <c r="L31" s="5"/>
      <c r="M31" s="5"/>
      <c r="N31" s="5"/>
      <c r="O31" s="5"/>
      <c r="P31" s="5"/>
      <c r="Q31" s="5"/>
      <c r="R31" s="5"/>
      <c r="T31" s="196"/>
      <c r="U31" s="195"/>
      <c r="V31" s="45" t="s">
        <v>640</v>
      </c>
      <c r="W31" s="47">
        <f>SUMIF($B$2:$B$918,"高中職",$J$2:$J$918)</f>
        <v>0</v>
      </c>
    </row>
    <row r="32" spans="1:23">
      <c r="A32" s="5"/>
      <c r="B32" s="5"/>
      <c r="C32" s="5"/>
      <c r="E32" s="5"/>
      <c r="I32" s="5"/>
      <c r="J32" s="5"/>
      <c r="K32" s="5"/>
      <c r="L32" s="5"/>
      <c r="M32" s="5"/>
      <c r="N32" s="5"/>
      <c r="O32" s="5"/>
      <c r="P32" s="5"/>
      <c r="Q32" s="5"/>
      <c r="R32" s="5"/>
      <c r="T32" s="196"/>
      <c r="U32" s="195"/>
      <c r="V32" s="45" t="s">
        <v>643</v>
      </c>
      <c r="W32" s="47">
        <f>SUMIF($B$2:$B$918,"高中職",$K$2:$K$918)</f>
        <v>0</v>
      </c>
    </row>
    <row r="33" spans="1:23">
      <c r="A33" s="5"/>
      <c r="B33" s="5"/>
      <c r="C33" s="5"/>
      <c r="E33" s="5"/>
      <c r="I33" s="5"/>
      <c r="J33" s="5"/>
      <c r="K33" s="5"/>
      <c r="L33" s="5"/>
      <c r="M33" s="5"/>
      <c r="N33" s="5"/>
      <c r="O33" s="5"/>
      <c r="P33" s="5"/>
      <c r="Q33" s="5"/>
      <c r="R33" s="5"/>
      <c r="T33" s="196"/>
      <c r="U33" s="195"/>
      <c r="V33" s="45" t="s">
        <v>645</v>
      </c>
      <c r="W33" s="47">
        <f>SUMIF($B$2:$B$918,"高中職",$L$2:$L$918)</f>
        <v>0</v>
      </c>
    </row>
    <row r="34" spans="1:23">
      <c r="A34" s="5"/>
      <c r="B34" s="5"/>
      <c r="C34" s="5"/>
      <c r="E34" s="5"/>
      <c r="I34" s="5"/>
      <c r="J34" s="5"/>
      <c r="K34" s="5"/>
      <c r="L34" s="5"/>
      <c r="M34" s="5"/>
      <c r="N34" s="5"/>
      <c r="O34" s="5"/>
      <c r="P34" s="5"/>
      <c r="Q34" s="5"/>
      <c r="R34" s="5"/>
      <c r="T34" s="196"/>
      <c r="U34" s="195" t="s">
        <v>650</v>
      </c>
      <c r="V34" s="45" t="s">
        <v>653</v>
      </c>
      <c r="W34" s="47">
        <v>0</v>
      </c>
    </row>
    <row r="35" spans="1:23">
      <c r="A35" s="5"/>
      <c r="B35" s="5"/>
      <c r="C35" s="5"/>
      <c r="E35" s="5"/>
      <c r="I35" s="5"/>
      <c r="J35" s="5"/>
      <c r="K35" s="5"/>
      <c r="L35" s="5"/>
      <c r="M35" s="5"/>
      <c r="N35" s="5"/>
      <c r="O35" s="5"/>
      <c r="P35" s="5"/>
      <c r="Q35" s="5"/>
      <c r="R35" s="5"/>
      <c r="T35" s="196"/>
      <c r="U35" s="195"/>
      <c r="V35" s="45" t="s">
        <v>640</v>
      </c>
      <c r="W35" s="47">
        <f>SUMIF($B$2:$B$918,"大學",$J$2:$J$918)</f>
        <v>0</v>
      </c>
    </row>
    <row r="36" spans="1:23">
      <c r="A36" s="5"/>
      <c r="B36" s="5"/>
      <c r="C36" s="5"/>
      <c r="E36" s="5"/>
      <c r="I36" s="5"/>
      <c r="J36" s="5"/>
      <c r="K36" s="5"/>
      <c r="L36" s="5"/>
      <c r="M36" s="5"/>
      <c r="N36" s="5"/>
      <c r="O36" s="5"/>
      <c r="P36" s="5"/>
      <c r="Q36" s="5"/>
      <c r="R36" s="5"/>
      <c r="T36" s="196"/>
      <c r="U36" s="195"/>
      <c r="V36" s="45" t="s">
        <v>643</v>
      </c>
      <c r="W36" s="47">
        <f>SUMIF($B$2:$B$918,"大學",$K$2:$K$918)</f>
        <v>0</v>
      </c>
    </row>
    <row r="37" spans="1:23">
      <c r="T37" s="196"/>
      <c r="U37" s="195"/>
      <c r="V37" s="45" t="s">
        <v>645</v>
      </c>
      <c r="W37" s="47">
        <f>SUMIF($B$2:$B$918,"大學",$L$2:$L$918)</f>
        <v>0</v>
      </c>
    </row>
    <row r="38" spans="1:23">
      <c r="T38" s="196"/>
      <c r="U38" s="195" t="s">
        <v>654</v>
      </c>
      <c r="V38" s="45" t="s">
        <v>653</v>
      </c>
      <c r="W38" s="47">
        <f>W22+W26+W30+W34</f>
        <v>1</v>
      </c>
    </row>
    <row r="39" spans="1:23">
      <c r="T39" s="196"/>
      <c r="U39" s="195"/>
      <c r="V39" s="45" t="s">
        <v>640</v>
      </c>
      <c r="W39" s="47">
        <f>W23+W27+W31+W35</f>
        <v>0</v>
      </c>
    </row>
    <row r="40" spans="1:23">
      <c r="T40" s="196"/>
      <c r="U40" s="195"/>
      <c r="V40" s="45" t="s">
        <v>643</v>
      </c>
      <c r="W40" s="47">
        <f>W24+W28+W32+W36</f>
        <v>0</v>
      </c>
    </row>
    <row r="41" spans="1:23">
      <c r="T41" s="196"/>
      <c r="U41" s="195"/>
      <c r="V41" s="45" t="s">
        <v>645</v>
      </c>
      <c r="W41" s="47">
        <f>W25+W29+W33+W37</f>
        <v>0</v>
      </c>
    </row>
    <row r="42" spans="1:23">
      <c r="T42" s="196" t="s">
        <v>652</v>
      </c>
      <c r="U42" s="195" t="s">
        <v>647</v>
      </c>
      <c r="V42" s="45" t="s">
        <v>653</v>
      </c>
      <c r="W42" s="47">
        <f>SUMPRODUCT(--EXACT($B$2:$B$923,U2))</f>
        <v>1</v>
      </c>
    </row>
    <row r="43" spans="1:23">
      <c r="T43" s="196"/>
      <c r="U43" s="195"/>
      <c r="V43" s="45" t="s">
        <v>640</v>
      </c>
      <c r="W43" s="49">
        <f>SUMIF($B$2:$B$918,"國小",$M$2:$M$918)</f>
        <v>0</v>
      </c>
    </row>
    <row r="44" spans="1:23">
      <c r="T44" s="196"/>
      <c r="U44" s="195"/>
      <c r="V44" s="45" t="s">
        <v>643</v>
      </c>
      <c r="W44" s="47">
        <f>SUMIF($B$2:$B$918,"國小",$N$2:$N$918)</f>
        <v>0</v>
      </c>
    </row>
    <row r="45" spans="1:23">
      <c r="T45" s="196"/>
      <c r="U45" s="195"/>
      <c r="V45" s="45" t="s">
        <v>645</v>
      </c>
      <c r="W45" s="47">
        <f>SUMIF($B$2:$B$918,"國小",$O$2:$O$918)</f>
        <v>0</v>
      </c>
    </row>
    <row r="46" spans="1:23">
      <c r="T46" s="196"/>
      <c r="U46" s="197" t="s">
        <v>648</v>
      </c>
      <c r="V46" s="45" t="s">
        <v>653</v>
      </c>
      <c r="W46" s="47">
        <f>SUMPRODUCT(--EXACT($B$2:$B$923,U46))</f>
        <v>0</v>
      </c>
    </row>
    <row r="47" spans="1:23">
      <c r="T47" s="196"/>
      <c r="U47" s="197"/>
      <c r="V47" s="45" t="s">
        <v>640</v>
      </c>
      <c r="W47" s="49">
        <f>SUMIF($B$2:$B$918,"國中",$M$2:$M$918)</f>
        <v>0</v>
      </c>
    </row>
    <row r="48" spans="1:23">
      <c r="T48" s="196"/>
      <c r="U48" s="197"/>
      <c r="V48" s="45" t="s">
        <v>643</v>
      </c>
      <c r="W48" s="47">
        <f>SUMIF($B$2:$B$918,"國中",$N$2:$N$918)</f>
        <v>0</v>
      </c>
    </row>
    <row r="49" spans="20:23">
      <c r="T49" s="196"/>
      <c r="U49" s="197"/>
      <c r="V49" s="45" t="s">
        <v>645</v>
      </c>
      <c r="W49" s="47">
        <f>SUMIF($B$2:$B$918,"國中",$O$2:$O$918)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SUMPRODUCT(--EXACT($B$2:$B$923,U50))</f>
        <v>0</v>
      </c>
    </row>
    <row r="51" spans="20:23">
      <c r="T51" s="196"/>
      <c r="U51" s="195"/>
      <c r="V51" s="45" t="s">
        <v>640</v>
      </c>
      <c r="W51" s="49">
        <f>SUMIF($B$2:$B$918,"高中職",$M$2:$M$918)</f>
        <v>0</v>
      </c>
    </row>
    <row r="52" spans="20:23">
      <c r="T52" s="196"/>
      <c r="U52" s="195"/>
      <c r="V52" s="45" t="s">
        <v>643</v>
      </c>
      <c r="W52" s="47">
        <f>SUMIF($B$2:$B$918,"高中職",$N$2:$N$918)</f>
        <v>0</v>
      </c>
    </row>
    <row r="53" spans="20:23">
      <c r="T53" s="196"/>
      <c r="U53" s="195"/>
      <c r="V53" s="45" t="s">
        <v>645</v>
      </c>
      <c r="W53" s="47">
        <f>SUMIF($B$2:$B$918,"高中職",$O$2:$O$918)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SUMPRODUCT(--EXACT($B$2:$B$923,U54))</f>
        <v>0</v>
      </c>
    </row>
    <row r="55" spans="20:23">
      <c r="T55" s="196"/>
      <c r="U55" s="195"/>
      <c r="V55" s="45" t="s">
        <v>640</v>
      </c>
      <c r="W55" s="49">
        <f>SUMIF($B$2:$B$918,"大學",$M$2:$M$918)</f>
        <v>0</v>
      </c>
    </row>
    <row r="56" spans="20:23">
      <c r="T56" s="196"/>
      <c r="U56" s="195"/>
      <c r="V56" s="45" t="s">
        <v>643</v>
      </c>
      <c r="W56" s="47">
        <f>SUMIF($B$2:$B$918,"大學",$N$2:$N$918)</f>
        <v>0</v>
      </c>
    </row>
    <row r="57" spans="20:23">
      <c r="T57" s="196"/>
      <c r="U57" s="195"/>
      <c r="V57" s="45" t="s">
        <v>645</v>
      </c>
      <c r="W57" s="47">
        <f>SUMIF($B$2:$B$918,"大學",$O$2:$O$918)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1</v>
      </c>
    </row>
    <row r="59" spans="20:23">
      <c r="T59" s="196"/>
      <c r="U59" s="195"/>
      <c r="V59" s="45" t="s">
        <v>640</v>
      </c>
      <c r="W59" s="47">
        <f>W43+W47+W51+W55</f>
        <v>0</v>
      </c>
    </row>
    <row r="60" spans="20:23">
      <c r="T60" s="196"/>
      <c r="U60" s="195"/>
      <c r="V60" s="45" t="s">
        <v>643</v>
      </c>
      <c r="W60" s="47">
        <f>W44+W48+W52+W56</f>
        <v>0</v>
      </c>
    </row>
    <row r="61" spans="20:23">
      <c r="T61" s="196"/>
      <c r="U61" s="195"/>
      <c r="V61" s="45" t="s">
        <v>645</v>
      </c>
      <c r="W61" s="47">
        <f>W45+W49+W53+W57</f>
        <v>0</v>
      </c>
    </row>
  </sheetData>
  <mergeCells count="19">
    <mergeCell ref="T42:T61"/>
    <mergeCell ref="U42:U45"/>
    <mergeCell ref="U46:U49"/>
    <mergeCell ref="U50:U53"/>
    <mergeCell ref="U54:U57"/>
    <mergeCell ref="U58:U61"/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C2">
    <cfRule type="duplicateValues" dxfId="6" priority="5"/>
  </conditionalFormatting>
  <conditionalFormatting sqref="C2">
    <cfRule type="duplicateValues" dxfId="5" priority="6"/>
  </conditionalFormatting>
  <conditionalFormatting sqref="C2">
    <cfRule type="duplicateValues" dxfId="4" priority="4"/>
  </conditionalFormatting>
  <conditionalFormatting sqref="C2">
    <cfRule type="duplicateValues" dxfId="3" priority="3"/>
  </conditionalFormatting>
  <conditionalFormatting sqref="C2">
    <cfRule type="duplicateValues" dxfId="2" priority="2"/>
  </conditionalFormatting>
  <conditionalFormatting sqref="C2">
    <cfRule type="duplicateValues" dxfId="1" priority="7"/>
  </conditionalFormatting>
  <conditionalFormatting sqref="C2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topLeftCell="F1" workbookViewId="0">
      <selection activeCell="F24" sqref="F24"/>
    </sheetView>
  </sheetViews>
  <sheetFormatPr defaultColWidth="8.77734375" defaultRowHeight="15.6"/>
  <cols>
    <col min="1" max="1" width="4.77734375" style="15" bestFit="1" customWidth="1"/>
    <col min="2" max="2" width="6.33203125" style="15" bestFit="1" customWidth="1"/>
    <col min="3" max="3" width="9.6640625" style="28" bestFit="1" customWidth="1"/>
    <col min="4" max="4" width="16.109375" style="15" bestFit="1" customWidth="1"/>
    <col min="5" max="5" width="21.21875" style="15" bestFit="1" customWidth="1"/>
    <col min="6" max="6" width="14.6640625" style="15" bestFit="1" customWidth="1"/>
    <col min="7" max="7" width="8" style="56" customWidth="1"/>
    <col min="8" max="9" width="13.109375" style="56" customWidth="1"/>
    <col min="10" max="10" width="8" style="56" customWidth="1"/>
    <col min="11" max="12" width="13.109375" style="56" customWidth="1"/>
    <col min="13" max="13" width="9.44140625" style="56" bestFit="1" customWidth="1"/>
    <col min="14" max="15" width="13.109375" style="56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49" ht="20.100000000000001" customHeight="1">
      <c r="A1" s="199" t="s">
        <v>1007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107</v>
      </c>
      <c r="H2" s="57" t="s">
        <v>48</v>
      </c>
      <c r="I2" s="57" t="s">
        <v>47</v>
      </c>
      <c r="J2" s="57" t="s">
        <v>610</v>
      </c>
      <c r="K2" s="57" t="s">
        <v>49</v>
      </c>
      <c r="L2" s="57" t="s">
        <v>50</v>
      </c>
      <c r="M2" s="57" t="s">
        <v>609</v>
      </c>
      <c r="N2" s="57" t="s">
        <v>51</v>
      </c>
      <c r="O2" s="57" t="s">
        <v>655</v>
      </c>
      <c r="P2" s="142" t="s">
        <v>656</v>
      </c>
      <c r="Q2" s="14" t="s">
        <v>52</v>
      </c>
      <c r="R2" s="14" t="s">
        <v>657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8" t="s">
        <v>131</v>
      </c>
      <c r="C3" s="8" t="s">
        <v>1017</v>
      </c>
      <c r="D3" s="8" t="s">
        <v>137</v>
      </c>
      <c r="E3" s="8" t="s">
        <v>134</v>
      </c>
      <c r="F3" s="8"/>
      <c r="G3" s="53" t="s">
        <v>658</v>
      </c>
      <c r="H3" s="53" t="s">
        <v>658</v>
      </c>
      <c r="I3" s="53" t="s">
        <v>658</v>
      </c>
      <c r="J3" s="53" t="s">
        <v>658</v>
      </c>
      <c r="K3" s="53" t="s">
        <v>658</v>
      </c>
      <c r="L3" s="53" t="s">
        <v>658</v>
      </c>
      <c r="M3" s="53" t="s">
        <v>1043</v>
      </c>
      <c r="N3" s="53" t="s">
        <v>1043</v>
      </c>
      <c r="O3" s="53" t="s">
        <v>1043</v>
      </c>
      <c r="P3" s="39"/>
      <c r="Q3" s="8"/>
      <c r="R3" s="8"/>
      <c r="T3" s="196"/>
      <c r="U3" s="195"/>
      <c r="V3" s="45" t="s">
        <v>640</v>
      </c>
      <c r="W3" s="47">
        <f>SUMIF($B$2:$B$993,"國小",$G$2:$G$993)</f>
        <v>0</v>
      </c>
    </row>
    <row r="4" spans="1:49" ht="20.100000000000001" customHeight="1">
      <c r="A4" s="8">
        <v>2</v>
      </c>
      <c r="B4" s="8" t="s">
        <v>131</v>
      </c>
      <c r="C4" s="8" t="s">
        <v>1018</v>
      </c>
      <c r="D4" s="8" t="s">
        <v>138</v>
      </c>
      <c r="E4" s="8" t="s">
        <v>134</v>
      </c>
      <c r="F4" s="8"/>
      <c r="G4" s="53" t="s">
        <v>658</v>
      </c>
      <c r="H4" s="53" t="s">
        <v>658</v>
      </c>
      <c r="I4" s="53" t="s">
        <v>658</v>
      </c>
      <c r="J4" s="53" t="s">
        <v>658</v>
      </c>
      <c r="K4" s="53" t="s">
        <v>658</v>
      </c>
      <c r="L4" s="53" t="s">
        <v>658</v>
      </c>
      <c r="M4" s="53" t="s">
        <v>1043</v>
      </c>
      <c r="N4" s="53" t="s">
        <v>1043</v>
      </c>
      <c r="O4" s="53" t="s">
        <v>1043</v>
      </c>
      <c r="P4" s="39"/>
      <c r="Q4" s="8"/>
      <c r="R4" s="8"/>
      <c r="T4" s="196"/>
      <c r="U4" s="195"/>
      <c r="V4" s="45" t="s">
        <v>643</v>
      </c>
      <c r="W4" s="47">
        <f>SUMIF($B$2:$B$993,"國小",$H$2:$H$993)</f>
        <v>0</v>
      </c>
    </row>
    <row r="5" spans="1:49" ht="20.100000000000001" customHeight="1">
      <c r="A5" s="8">
        <v>3</v>
      </c>
      <c r="B5" s="8" t="s">
        <v>131</v>
      </c>
      <c r="C5" s="8" t="s">
        <v>1019</v>
      </c>
      <c r="D5" s="8" t="s">
        <v>139</v>
      </c>
      <c r="E5" s="8" t="s">
        <v>134</v>
      </c>
      <c r="F5" s="8"/>
      <c r="G5" s="53" t="s">
        <v>658</v>
      </c>
      <c r="H5" s="53" t="s">
        <v>658</v>
      </c>
      <c r="I5" s="53" t="s">
        <v>658</v>
      </c>
      <c r="J5" s="53">
        <v>8</v>
      </c>
      <c r="K5" s="53">
        <v>2</v>
      </c>
      <c r="L5" s="53">
        <v>117</v>
      </c>
      <c r="M5" s="54">
        <v>10</v>
      </c>
      <c r="N5" s="54">
        <v>3</v>
      </c>
      <c r="O5" s="54">
        <v>226</v>
      </c>
      <c r="P5" s="39"/>
      <c r="Q5" s="8"/>
      <c r="R5" s="8"/>
      <c r="T5" s="196"/>
      <c r="U5" s="195"/>
      <c r="V5" s="45" t="s">
        <v>645</v>
      </c>
      <c r="W5" s="47">
        <f>SUMIF($B$2:$B$993,"國小",$I$2:$I$993)</f>
        <v>0</v>
      </c>
    </row>
    <row r="6" spans="1:49" s="19" customFormat="1" ht="20.100000000000001" customHeight="1">
      <c r="A6" s="8">
        <v>4</v>
      </c>
      <c r="B6" s="10" t="s">
        <v>131</v>
      </c>
      <c r="C6" s="10" t="s">
        <v>1020</v>
      </c>
      <c r="D6" s="10" t="s">
        <v>140</v>
      </c>
      <c r="E6" s="8" t="s">
        <v>134</v>
      </c>
      <c r="F6" s="10"/>
      <c r="G6" s="53" t="s">
        <v>658</v>
      </c>
      <c r="H6" s="53" t="s">
        <v>658</v>
      </c>
      <c r="I6" s="53" t="s">
        <v>658</v>
      </c>
      <c r="J6" s="53">
        <v>1</v>
      </c>
      <c r="K6" s="53">
        <v>1</v>
      </c>
      <c r="L6" s="53" t="s">
        <v>696</v>
      </c>
      <c r="M6" s="54">
        <v>67</v>
      </c>
      <c r="N6" s="54">
        <v>68</v>
      </c>
      <c r="O6" s="54">
        <v>1789</v>
      </c>
      <c r="P6" s="39"/>
      <c r="Q6" s="8"/>
      <c r="R6" s="8"/>
      <c r="S6" s="18"/>
      <c r="T6" s="196"/>
      <c r="U6" s="197" t="s">
        <v>648</v>
      </c>
      <c r="V6" s="45" t="s">
        <v>653</v>
      </c>
      <c r="W6" s="47">
        <v>0</v>
      </c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</row>
    <row r="7" spans="1:49" ht="20.100000000000001" customHeight="1">
      <c r="A7" s="8">
        <v>5</v>
      </c>
      <c r="B7" s="8" t="s">
        <v>132</v>
      </c>
      <c r="C7" s="8" t="s">
        <v>1013</v>
      </c>
      <c r="D7" s="8" t="s">
        <v>141</v>
      </c>
      <c r="E7" s="8" t="s">
        <v>134</v>
      </c>
      <c r="F7" s="8"/>
      <c r="G7" s="53" t="s">
        <v>658</v>
      </c>
      <c r="H7" s="53" t="s">
        <v>658</v>
      </c>
      <c r="I7" s="53" t="s">
        <v>658</v>
      </c>
      <c r="J7" s="53" t="s">
        <v>658</v>
      </c>
      <c r="K7" s="53" t="s">
        <v>658</v>
      </c>
      <c r="L7" s="53" t="s">
        <v>658</v>
      </c>
      <c r="M7" s="53" t="s">
        <v>1043</v>
      </c>
      <c r="N7" s="53" t="s">
        <v>1043</v>
      </c>
      <c r="O7" s="53" t="s">
        <v>1043</v>
      </c>
      <c r="P7" s="39"/>
      <c r="Q7" s="8"/>
      <c r="R7" s="8"/>
      <c r="T7" s="196"/>
      <c r="U7" s="197"/>
      <c r="V7" s="45" t="s">
        <v>640</v>
      </c>
      <c r="W7" s="47">
        <f>SUMIF($B$2:$B$993,"國中",$G$2:$G$993)</f>
        <v>0</v>
      </c>
    </row>
    <row r="8" spans="1:49" ht="20.100000000000001" customHeight="1">
      <c r="A8" s="8">
        <v>6</v>
      </c>
      <c r="B8" s="10" t="s">
        <v>131</v>
      </c>
      <c r="C8" s="10" t="s">
        <v>1021</v>
      </c>
      <c r="D8" s="10" t="s">
        <v>142</v>
      </c>
      <c r="E8" s="8" t="s">
        <v>134</v>
      </c>
      <c r="F8" s="8"/>
      <c r="G8" s="53" t="s">
        <v>658</v>
      </c>
      <c r="H8" s="53" t="s">
        <v>658</v>
      </c>
      <c r="I8" s="53" t="s">
        <v>658</v>
      </c>
      <c r="J8" s="53" t="s">
        <v>658</v>
      </c>
      <c r="K8" s="53" t="s">
        <v>658</v>
      </c>
      <c r="L8" s="53" t="s">
        <v>658</v>
      </c>
      <c r="M8" s="53" t="s">
        <v>1043</v>
      </c>
      <c r="N8" s="53" t="s">
        <v>1043</v>
      </c>
      <c r="O8" s="53" t="s">
        <v>1043</v>
      </c>
      <c r="P8" s="39"/>
      <c r="Q8" s="8"/>
      <c r="R8" s="8"/>
      <c r="T8" s="196"/>
      <c r="U8" s="197"/>
      <c r="V8" s="45" t="s">
        <v>643</v>
      </c>
      <c r="W8" s="47">
        <f>SUMIF($B$2:$B$993,"國小",$H$2:$H$993)</f>
        <v>0</v>
      </c>
    </row>
    <row r="9" spans="1:49" ht="20.100000000000001" customHeight="1">
      <c r="A9" s="8">
        <v>7</v>
      </c>
      <c r="B9" s="10" t="s">
        <v>132</v>
      </c>
      <c r="C9" s="10" t="s">
        <v>1014</v>
      </c>
      <c r="D9" s="10" t="s">
        <v>143</v>
      </c>
      <c r="E9" s="8" t="s">
        <v>134</v>
      </c>
      <c r="F9" s="8"/>
      <c r="G9" s="53" t="s">
        <v>658</v>
      </c>
      <c r="H9" s="53" t="s">
        <v>658</v>
      </c>
      <c r="I9" s="53" t="s">
        <v>658</v>
      </c>
      <c r="J9" s="53" t="s">
        <v>658</v>
      </c>
      <c r="K9" s="53" t="s">
        <v>658</v>
      </c>
      <c r="L9" s="53" t="s">
        <v>658</v>
      </c>
      <c r="M9" s="53" t="s">
        <v>1043</v>
      </c>
      <c r="N9" s="53" t="s">
        <v>1043</v>
      </c>
      <c r="O9" s="53" t="s">
        <v>1043</v>
      </c>
      <c r="P9" s="39"/>
      <c r="Q9" s="8"/>
      <c r="R9" s="8"/>
      <c r="T9" s="196"/>
      <c r="U9" s="197"/>
      <c r="V9" s="45" t="s">
        <v>645</v>
      </c>
      <c r="W9" s="47">
        <f>SUMIF($B$2:$B$993,"國中",$I$2:$I$993)</f>
        <v>0</v>
      </c>
    </row>
    <row r="10" spans="1:49" ht="20.100000000000001" customHeight="1">
      <c r="A10" s="8">
        <v>8</v>
      </c>
      <c r="B10" s="10" t="s">
        <v>131</v>
      </c>
      <c r="C10" s="10" t="s">
        <v>1022</v>
      </c>
      <c r="D10" s="10" t="s">
        <v>144</v>
      </c>
      <c r="E10" s="8" t="s">
        <v>134</v>
      </c>
      <c r="F10" s="8"/>
      <c r="G10" s="53" t="s">
        <v>658</v>
      </c>
      <c r="H10" s="53" t="s">
        <v>658</v>
      </c>
      <c r="I10" s="53" t="s">
        <v>658</v>
      </c>
      <c r="J10" s="53">
        <v>1</v>
      </c>
      <c r="K10" s="53">
        <v>1</v>
      </c>
      <c r="L10" s="53" t="s">
        <v>696</v>
      </c>
      <c r="M10" s="54">
        <v>1</v>
      </c>
      <c r="N10" s="54">
        <v>1</v>
      </c>
      <c r="O10" s="53" t="s">
        <v>1043</v>
      </c>
      <c r="P10" s="39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 ht="20.100000000000001" customHeight="1">
      <c r="A11" s="8">
        <v>9</v>
      </c>
      <c r="B11" s="12" t="s">
        <v>132</v>
      </c>
      <c r="C11" s="12" t="s">
        <v>1015</v>
      </c>
      <c r="D11" s="12" t="s">
        <v>146</v>
      </c>
      <c r="E11" s="8" t="s">
        <v>134</v>
      </c>
      <c r="F11" s="10"/>
      <c r="G11" s="53" t="s">
        <v>658</v>
      </c>
      <c r="H11" s="53" t="s">
        <v>658</v>
      </c>
      <c r="I11" s="53" t="s">
        <v>658</v>
      </c>
      <c r="J11" s="53" t="s">
        <v>658</v>
      </c>
      <c r="K11" s="53" t="s">
        <v>658</v>
      </c>
      <c r="L11" s="53" t="s">
        <v>658</v>
      </c>
      <c r="M11" s="53" t="s">
        <v>1043</v>
      </c>
      <c r="N11" s="53" t="s">
        <v>1043</v>
      </c>
      <c r="O11" s="53" t="s">
        <v>1043</v>
      </c>
      <c r="P11" s="39"/>
      <c r="Q11" s="8"/>
      <c r="R11" s="8"/>
      <c r="T11" s="196"/>
      <c r="U11" s="195"/>
      <c r="V11" s="45" t="s">
        <v>640</v>
      </c>
      <c r="W11" s="47">
        <f>SUMIF($B$2:$B$993,"高中職",$G$2:$G$993)</f>
        <v>0</v>
      </c>
    </row>
    <row r="12" spans="1:49" ht="20.100000000000001" customHeight="1">
      <c r="A12" s="8">
        <v>10</v>
      </c>
      <c r="B12" s="12" t="s">
        <v>131</v>
      </c>
      <c r="C12" s="12" t="s">
        <v>1024</v>
      </c>
      <c r="D12" s="12" t="s">
        <v>147</v>
      </c>
      <c r="E12" s="8" t="s">
        <v>968</v>
      </c>
      <c r="F12" s="10" t="s">
        <v>1305</v>
      </c>
      <c r="G12" s="53" t="s">
        <v>658</v>
      </c>
      <c r="H12" s="53" t="s">
        <v>658</v>
      </c>
      <c r="I12" s="53" t="s">
        <v>658</v>
      </c>
      <c r="J12" s="53" t="s">
        <v>658</v>
      </c>
      <c r="K12" s="53" t="s">
        <v>658</v>
      </c>
      <c r="L12" s="53" t="s">
        <v>658</v>
      </c>
      <c r="M12" s="53">
        <v>2</v>
      </c>
      <c r="N12" s="53">
        <v>2</v>
      </c>
      <c r="O12" s="53" t="s">
        <v>1043</v>
      </c>
      <c r="P12" s="39"/>
      <c r="Q12" s="8"/>
      <c r="R12" s="8"/>
      <c r="T12" s="196"/>
      <c r="U12" s="195"/>
      <c r="V12" s="45" t="s">
        <v>643</v>
      </c>
      <c r="W12" s="47">
        <f>SUMIF($B$2:$B$993,"高中職",$H$2:$H$993)</f>
        <v>0</v>
      </c>
    </row>
    <row r="13" spans="1:49" ht="20.100000000000001" customHeight="1">
      <c r="A13" s="8">
        <v>11</v>
      </c>
      <c r="B13" s="12" t="s">
        <v>132</v>
      </c>
      <c r="C13" s="139" t="s">
        <v>1016</v>
      </c>
      <c r="D13" s="12" t="s">
        <v>149</v>
      </c>
      <c r="E13" s="8" t="s">
        <v>134</v>
      </c>
      <c r="F13" s="8"/>
      <c r="G13" s="53" t="s">
        <v>658</v>
      </c>
      <c r="H13" s="53" t="s">
        <v>658</v>
      </c>
      <c r="I13" s="53" t="s">
        <v>658</v>
      </c>
      <c r="J13" s="53" t="s">
        <v>658</v>
      </c>
      <c r="K13" s="53" t="s">
        <v>658</v>
      </c>
      <c r="L13" s="53" t="s">
        <v>658</v>
      </c>
      <c r="M13" s="53" t="s">
        <v>1043</v>
      </c>
      <c r="N13" s="53" t="s">
        <v>1043</v>
      </c>
      <c r="O13" s="53" t="s">
        <v>1043</v>
      </c>
      <c r="P13" s="39"/>
      <c r="Q13" s="8"/>
      <c r="R13" s="8"/>
      <c r="T13" s="196"/>
      <c r="U13" s="195"/>
      <c r="V13" s="45" t="s">
        <v>645</v>
      </c>
      <c r="W13" s="47">
        <f>SUMIF($B$2:$B$993,"高中職",$I$2:$I$993)</f>
        <v>0</v>
      </c>
    </row>
    <row r="14" spans="1:49" ht="20.100000000000001" customHeight="1">
      <c r="A14" s="8">
        <v>12</v>
      </c>
      <c r="B14" s="12" t="s">
        <v>131</v>
      </c>
      <c r="C14" s="12" t="s">
        <v>1026</v>
      </c>
      <c r="D14" s="12" t="s">
        <v>150</v>
      </c>
      <c r="E14" s="8" t="s">
        <v>134</v>
      </c>
      <c r="F14" s="8"/>
      <c r="G14" s="53" t="s">
        <v>658</v>
      </c>
      <c r="H14" s="53" t="s">
        <v>658</v>
      </c>
      <c r="I14" s="53" t="s">
        <v>658</v>
      </c>
      <c r="J14" s="53" t="s">
        <v>658</v>
      </c>
      <c r="K14" s="53" t="s">
        <v>658</v>
      </c>
      <c r="L14" s="53" t="s">
        <v>658</v>
      </c>
      <c r="M14" s="53" t="s">
        <v>1043</v>
      </c>
      <c r="N14" s="53" t="s">
        <v>1043</v>
      </c>
      <c r="O14" s="53" t="s">
        <v>1043</v>
      </c>
      <c r="P14" s="39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49" ht="20.100000000000001" customHeight="1">
      <c r="A15" s="8">
        <v>13</v>
      </c>
      <c r="B15" s="8" t="s">
        <v>131</v>
      </c>
      <c r="C15" s="8" t="s">
        <v>1027</v>
      </c>
      <c r="D15" s="8" t="s">
        <v>151</v>
      </c>
      <c r="E15" s="8" t="s">
        <v>134</v>
      </c>
      <c r="F15" s="8"/>
      <c r="G15" s="53" t="s">
        <v>658</v>
      </c>
      <c r="H15" s="53" t="s">
        <v>658</v>
      </c>
      <c r="I15" s="53" t="s">
        <v>658</v>
      </c>
      <c r="J15" s="53">
        <v>1</v>
      </c>
      <c r="K15" s="53">
        <v>1</v>
      </c>
      <c r="L15" s="53">
        <v>28</v>
      </c>
      <c r="M15" s="54">
        <v>46</v>
      </c>
      <c r="N15" s="54">
        <v>47</v>
      </c>
      <c r="O15" s="54">
        <v>1187</v>
      </c>
      <c r="P15" s="39"/>
      <c r="Q15" s="8"/>
      <c r="R15" s="8"/>
      <c r="T15" s="196"/>
      <c r="U15" s="195"/>
      <c r="V15" s="45" t="s">
        <v>640</v>
      </c>
      <c r="W15" s="47">
        <f>SUMIF($B$2:$B$993,"大學",$G$2:$G$993)</f>
        <v>0</v>
      </c>
    </row>
    <row r="16" spans="1:49" ht="20.100000000000001" customHeight="1">
      <c r="A16" s="8">
        <v>14</v>
      </c>
      <c r="B16" s="8" t="s">
        <v>133</v>
      </c>
      <c r="C16" s="8" t="s">
        <v>1008</v>
      </c>
      <c r="D16" s="8" t="s">
        <v>868</v>
      </c>
      <c r="E16" s="8" t="s">
        <v>134</v>
      </c>
      <c r="F16" s="8"/>
      <c r="G16" s="53" t="s">
        <v>658</v>
      </c>
      <c r="H16" s="53" t="s">
        <v>658</v>
      </c>
      <c r="I16" s="53" t="s">
        <v>658</v>
      </c>
      <c r="J16" s="53" t="s">
        <v>658</v>
      </c>
      <c r="K16" s="53" t="s">
        <v>658</v>
      </c>
      <c r="L16" s="53" t="s">
        <v>658</v>
      </c>
      <c r="M16" s="53" t="s">
        <v>1043</v>
      </c>
      <c r="N16" s="53" t="s">
        <v>1043</v>
      </c>
      <c r="O16" s="53" t="s">
        <v>1043</v>
      </c>
      <c r="P16" s="39"/>
      <c r="Q16" s="8"/>
      <c r="R16" s="8"/>
      <c r="T16" s="196"/>
      <c r="U16" s="195"/>
      <c r="V16" s="45" t="s">
        <v>643</v>
      </c>
      <c r="W16" s="47">
        <f>SUMIF($B$2:$B$993,"大學",$H$2:$H$993)</f>
        <v>0</v>
      </c>
    </row>
    <row r="17" spans="1:23" ht="20.100000000000001" customHeight="1">
      <c r="A17" s="8">
        <v>15</v>
      </c>
      <c r="B17" s="8" t="s">
        <v>131</v>
      </c>
      <c r="C17" s="8" t="s">
        <v>1028</v>
      </c>
      <c r="D17" s="8" t="s">
        <v>152</v>
      </c>
      <c r="E17" s="8" t="s">
        <v>134</v>
      </c>
      <c r="F17" s="8"/>
      <c r="G17" s="53" t="s">
        <v>658</v>
      </c>
      <c r="H17" s="53" t="s">
        <v>658</v>
      </c>
      <c r="I17" s="53" t="s">
        <v>658</v>
      </c>
      <c r="J17" s="53" t="s">
        <v>658</v>
      </c>
      <c r="K17" s="53" t="s">
        <v>658</v>
      </c>
      <c r="L17" s="53" t="s">
        <v>658</v>
      </c>
      <c r="M17" s="54">
        <v>1</v>
      </c>
      <c r="N17" s="53" t="s">
        <v>1043</v>
      </c>
      <c r="O17" s="53" t="s">
        <v>1043</v>
      </c>
      <c r="P17" s="39"/>
      <c r="Q17" s="8"/>
      <c r="R17" s="8"/>
      <c r="T17" s="196"/>
      <c r="U17" s="195"/>
      <c r="V17" s="45" t="s">
        <v>645</v>
      </c>
      <c r="W17" s="47">
        <f>SUMIF($B$2:$B$993,"大學",$I$2:$I$993)</f>
        <v>0</v>
      </c>
    </row>
    <row r="18" spans="1:23" ht="20.100000000000001" customHeight="1">
      <c r="A18" s="8">
        <v>16</v>
      </c>
      <c r="B18" s="12" t="s">
        <v>131</v>
      </c>
      <c r="C18" s="12" t="s">
        <v>1023</v>
      </c>
      <c r="D18" s="12" t="s">
        <v>145</v>
      </c>
      <c r="E18" s="8" t="s">
        <v>136</v>
      </c>
      <c r="F18" s="10"/>
      <c r="G18" s="53" t="s">
        <v>658</v>
      </c>
      <c r="H18" s="53" t="s">
        <v>658</v>
      </c>
      <c r="I18" s="53" t="s">
        <v>658</v>
      </c>
      <c r="J18" s="53" t="s">
        <v>658</v>
      </c>
      <c r="K18" s="53" t="s">
        <v>658</v>
      </c>
      <c r="L18" s="53" t="s">
        <v>658</v>
      </c>
      <c r="M18" s="53" t="s">
        <v>1043</v>
      </c>
      <c r="N18" s="53" t="s">
        <v>1043</v>
      </c>
      <c r="O18" s="53" t="s">
        <v>1043</v>
      </c>
      <c r="P18" s="39"/>
      <c r="Q18" s="8"/>
      <c r="R18" s="8"/>
      <c r="T18" s="196"/>
      <c r="U18" s="195" t="s">
        <v>654</v>
      </c>
      <c r="V18" s="45" t="s">
        <v>653</v>
      </c>
      <c r="W18" s="47">
        <f>W2+W6+W10+W14</f>
        <v>0</v>
      </c>
    </row>
    <row r="19" spans="1:23" ht="20.100000000000001" customHeight="1">
      <c r="A19" s="8">
        <v>17</v>
      </c>
      <c r="B19" s="12" t="s">
        <v>131</v>
      </c>
      <c r="C19" s="12" t="s">
        <v>1025</v>
      </c>
      <c r="D19" s="102" t="s">
        <v>148</v>
      </c>
      <c r="E19" s="8" t="s">
        <v>136</v>
      </c>
      <c r="F19" s="8"/>
      <c r="G19" s="53" t="s">
        <v>658</v>
      </c>
      <c r="H19" s="53" t="s">
        <v>658</v>
      </c>
      <c r="I19" s="53" t="s">
        <v>658</v>
      </c>
      <c r="J19" s="53" t="s">
        <v>658</v>
      </c>
      <c r="K19" s="53" t="s">
        <v>658</v>
      </c>
      <c r="L19" s="53" t="s">
        <v>658</v>
      </c>
      <c r="M19" s="54">
        <v>1</v>
      </c>
      <c r="N19" s="54">
        <v>1</v>
      </c>
      <c r="O19" s="53" t="s">
        <v>1043</v>
      </c>
      <c r="P19" s="39"/>
      <c r="Q19" s="8"/>
      <c r="R19" s="8"/>
      <c r="T19" s="196"/>
      <c r="U19" s="195"/>
      <c r="V19" s="45" t="s">
        <v>640</v>
      </c>
      <c r="W19" s="47">
        <f>W3+W7+W11+W15</f>
        <v>0</v>
      </c>
    </row>
    <row r="20" spans="1:23" ht="16.2">
      <c r="A20" s="8">
        <v>18</v>
      </c>
      <c r="B20" s="102" t="s">
        <v>659</v>
      </c>
      <c r="C20" s="102" t="s">
        <v>1010</v>
      </c>
      <c r="D20" s="102" t="s">
        <v>1009</v>
      </c>
      <c r="E20" s="8" t="s">
        <v>661</v>
      </c>
      <c r="F20" s="102"/>
      <c r="G20" s="53" t="s">
        <v>658</v>
      </c>
      <c r="H20" s="53" t="s">
        <v>658</v>
      </c>
      <c r="I20" s="53" t="s">
        <v>658</v>
      </c>
      <c r="J20" s="53" t="s">
        <v>658</v>
      </c>
      <c r="K20" s="53" t="s">
        <v>658</v>
      </c>
      <c r="L20" s="53" t="s">
        <v>658</v>
      </c>
      <c r="M20" s="54">
        <v>1</v>
      </c>
      <c r="N20" s="53" t="s">
        <v>1043</v>
      </c>
      <c r="O20" s="54">
        <v>1</v>
      </c>
      <c r="P20" s="38"/>
      <c r="Q20" s="23"/>
      <c r="R20" s="23"/>
      <c r="T20" s="196"/>
      <c r="U20" s="195"/>
      <c r="V20" s="45" t="s">
        <v>643</v>
      </c>
      <c r="W20" s="47">
        <f>W4+W8+W12+W16</f>
        <v>0</v>
      </c>
    </row>
    <row r="21" spans="1:23" ht="16.2">
      <c r="A21" s="8">
        <v>19</v>
      </c>
      <c r="B21" s="102" t="s">
        <v>659</v>
      </c>
      <c r="C21" s="102" t="s">
        <v>1012</v>
      </c>
      <c r="D21" s="102" t="s">
        <v>1011</v>
      </c>
      <c r="E21" s="8" t="s">
        <v>661</v>
      </c>
      <c r="F21" s="102"/>
      <c r="G21" s="53" t="s">
        <v>658</v>
      </c>
      <c r="H21" s="53" t="s">
        <v>658</v>
      </c>
      <c r="I21" s="53" t="s">
        <v>658</v>
      </c>
      <c r="J21" s="53" t="s">
        <v>658</v>
      </c>
      <c r="K21" s="53" t="s">
        <v>658</v>
      </c>
      <c r="L21" s="53" t="s">
        <v>658</v>
      </c>
      <c r="M21" s="54">
        <v>1</v>
      </c>
      <c r="N21" s="53" t="s">
        <v>1043</v>
      </c>
      <c r="O21" s="53" t="s">
        <v>1043</v>
      </c>
      <c r="P21" s="38"/>
      <c r="Q21" s="23"/>
      <c r="R21" s="23"/>
      <c r="T21" s="196"/>
      <c r="U21" s="195"/>
      <c r="V21" s="45" t="s">
        <v>645</v>
      </c>
      <c r="W21" s="47">
        <f>W5+W9+W13+W17</f>
        <v>0</v>
      </c>
    </row>
    <row r="22" spans="1:23" ht="16.2">
      <c r="A22" s="8">
        <v>20</v>
      </c>
      <c r="B22" s="102" t="s">
        <v>662</v>
      </c>
      <c r="C22" s="102" t="s">
        <v>1034</v>
      </c>
      <c r="D22" s="102" t="s">
        <v>1033</v>
      </c>
      <c r="E22" s="8" t="s">
        <v>661</v>
      </c>
      <c r="F22" s="102"/>
      <c r="G22" s="53" t="s">
        <v>658</v>
      </c>
      <c r="H22" s="53" t="s">
        <v>658</v>
      </c>
      <c r="I22" s="53" t="s">
        <v>658</v>
      </c>
      <c r="J22" s="53" t="s">
        <v>658</v>
      </c>
      <c r="K22" s="53" t="s">
        <v>658</v>
      </c>
      <c r="L22" s="53" t="s">
        <v>658</v>
      </c>
      <c r="M22" s="54">
        <v>1</v>
      </c>
      <c r="N22" s="53" t="s">
        <v>1043</v>
      </c>
      <c r="O22" s="53" t="s">
        <v>1043</v>
      </c>
      <c r="P22" s="38"/>
      <c r="Q22" s="23"/>
      <c r="R22" s="23"/>
      <c r="T22" s="196" t="s">
        <v>646</v>
      </c>
      <c r="U22" s="195" t="s">
        <v>647</v>
      </c>
      <c r="V22" s="45" t="s">
        <v>653</v>
      </c>
      <c r="W22" s="47">
        <v>12</v>
      </c>
    </row>
    <row r="23" spans="1:23">
      <c r="A23" s="8">
        <v>21</v>
      </c>
      <c r="B23" s="102" t="s">
        <v>662</v>
      </c>
      <c r="C23" s="102" t="s">
        <v>1029</v>
      </c>
      <c r="D23" s="102" t="s">
        <v>679</v>
      </c>
      <c r="E23" s="102" t="s">
        <v>961</v>
      </c>
      <c r="F23" s="102" t="s">
        <v>1411</v>
      </c>
      <c r="G23" s="53" t="s">
        <v>658</v>
      </c>
      <c r="H23" s="53" t="s">
        <v>658</v>
      </c>
      <c r="I23" s="53" t="s">
        <v>658</v>
      </c>
      <c r="J23" s="53" t="s">
        <v>658</v>
      </c>
      <c r="K23" s="53" t="s">
        <v>658</v>
      </c>
      <c r="L23" s="53" t="s">
        <v>658</v>
      </c>
      <c r="M23" s="53">
        <v>3</v>
      </c>
      <c r="N23" s="53">
        <v>5</v>
      </c>
      <c r="O23" s="53">
        <v>51</v>
      </c>
      <c r="P23" s="38"/>
      <c r="Q23" s="23"/>
      <c r="R23" s="23"/>
      <c r="T23" s="196"/>
      <c r="U23" s="195"/>
      <c r="V23" s="45" t="s">
        <v>640</v>
      </c>
      <c r="W23" s="47">
        <f>SUMIF($B$2:$B$993,"國小",$J$2:$J$993)</f>
        <v>11</v>
      </c>
    </row>
    <row r="24" spans="1:23">
      <c r="A24" s="8">
        <v>22</v>
      </c>
      <c r="B24" s="102" t="s">
        <v>662</v>
      </c>
      <c r="C24" s="102" t="s">
        <v>1030</v>
      </c>
      <c r="D24" s="102" t="s">
        <v>663</v>
      </c>
      <c r="E24" s="102" t="s">
        <v>972</v>
      </c>
      <c r="F24" s="102" t="s">
        <v>1411</v>
      </c>
      <c r="G24" s="53" t="s">
        <v>658</v>
      </c>
      <c r="H24" s="53" t="s">
        <v>658</v>
      </c>
      <c r="I24" s="53" t="s">
        <v>658</v>
      </c>
      <c r="J24" s="53" t="s">
        <v>658</v>
      </c>
      <c r="K24" s="53" t="s">
        <v>658</v>
      </c>
      <c r="L24" s="53" t="s">
        <v>658</v>
      </c>
      <c r="M24" s="53">
        <v>1</v>
      </c>
      <c r="N24" s="53">
        <v>1</v>
      </c>
      <c r="O24" s="53">
        <v>9</v>
      </c>
      <c r="P24" s="38"/>
      <c r="Q24" s="23"/>
      <c r="R24" s="23"/>
      <c r="T24" s="196"/>
      <c r="U24" s="195"/>
      <c r="V24" s="45" t="s">
        <v>643</v>
      </c>
      <c r="W24" s="47">
        <f>SUMIF($B$2:$B$993,"國小",$K$2:$K$993)</f>
        <v>5</v>
      </c>
    </row>
    <row r="25" spans="1:23" ht="16.2">
      <c r="A25" s="8">
        <v>23</v>
      </c>
      <c r="B25" s="102" t="s">
        <v>662</v>
      </c>
      <c r="C25" s="102" t="s">
        <v>1036</v>
      </c>
      <c r="D25" s="102" t="s">
        <v>1035</v>
      </c>
      <c r="E25" s="8" t="s">
        <v>661</v>
      </c>
      <c r="F25" s="102"/>
      <c r="G25" s="53" t="s">
        <v>658</v>
      </c>
      <c r="H25" s="53" t="s">
        <v>658</v>
      </c>
      <c r="I25" s="53" t="s">
        <v>658</v>
      </c>
      <c r="J25" s="53" t="s">
        <v>658</v>
      </c>
      <c r="K25" s="53" t="s">
        <v>658</v>
      </c>
      <c r="L25" s="53" t="s">
        <v>658</v>
      </c>
      <c r="M25" s="54">
        <v>1</v>
      </c>
      <c r="N25" s="53" t="s">
        <v>1043</v>
      </c>
      <c r="O25" s="53" t="s">
        <v>1043</v>
      </c>
      <c r="P25" s="38"/>
      <c r="Q25" s="23"/>
      <c r="R25" s="23"/>
      <c r="T25" s="196"/>
      <c r="U25" s="195"/>
      <c r="V25" s="45" t="s">
        <v>645</v>
      </c>
      <c r="W25" s="47">
        <f>SUMIF($B$2:$B$993,"國小",$L$2:$L$993)</f>
        <v>145</v>
      </c>
    </row>
    <row r="26" spans="1:23" ht="16.2">
      <c r="A26" s="8">
        <v>24</v>
      </c>
      <c r="B26" s="102" t="s">
        <v>662</v>
      </c>
      <c r="C26" s="102" t="s">
        <v>1038</v>
      </c>
      <c r="D26" s="102" t="s">
        <v>1037</v>
      </c>
      <c r="E26" s="8" t="s">
        <v>661</v>
      </c>
      <c r="F26" s="102"/>
      <c r="G26" s="53" t="s">
        <v>658</v>
      </c>
      <c r="H26" s="53" t="s">
        <v>658</v>
      </c>
      <c r="I26" s="53" t="s">
        <v>658</v>
      </c>
      <c r="J26" s="53" t="s">
        <v>658</v>
      </c>
      <c r="K26" s="53" t="s">
        <v>658</v>
      </c>
      <c r="L26" s="53" t="s">
        <v>658</v>
      </c>
      <c r="M26" s="54">
        <v>1</v>
      </c>
      <c r="N26" s="53" t="s">
        <v>1043</v>
      </c>
      <c r="O26" s="53" t="s">
        <v>1043</v>
      </c>
      <c r="P26" s="38"/>
      <c r="Q26" s="23"/>
      <c r="R26" s="23"/>
      <c r="T26" s="196"/>
      <c r="U26" s="197" t="s">
        <v>648</v>
      </c>
      <c r="V26" s="45" t="s">
        <v>653</v>
      </c>
      <c r="W26" s="47">
        <v>4</v>
      </c>
    </row>
    <row r="27" spans="1:23" ht="16.2">
      <c r="A27" s="8">
        <v>25</v>
      </c>
      <c r="B27" s="102" t="s">
        <v>662</v>
      </c>
      <c r="C27" s="102" t="s">
        <v>1040</v>
      </c>
      <c r="D27" s="102" t="s">
        <v>1039</v>
      </c>
      <c r="E27" s="8" t="s">
        <v>661</v>
      </c>
      <c r="F27" s="102"/>
      <c r="G27" s="53" t="s">
        <v>658</v>
      </c>
      <c r="H27" s="53" t="s">
        <v>658</v>
      </c>
      <c r="I27" s="53" t="s">
        <v>658</v>
      </c>
      <c r="J27" s="53" t="s">
        <v>658</v>
      </c>
      <c r="K27" s="53" t="s">
        <v>658</v>
      </c>
      <c r="L27" s="53" t="s">
        <v>658</v>
      </c>
      <c r="M27" s="54">
        <v>1</v>
      </c>
      <c r="N27" s="53" t="s">
        <v>1043</v>
      </c>
      <c r="O27" s="53" t="s">
        <v>1043</v>
      </c>
      <c r="P27" s="38"/>
      <c r="Q27" s="23"/>
      <c r="R27" s="23"/>
      <c r="T27" s="196"/>
      <c r="U27" s="197"/>
      <c r="V27" s="45" t="s">
        <v>640</v>
      </c>
      <c r="W27" s="47">
        <f>SUMIF($B$2:$B$993,"國中",$J$2:$J$993)</f>
        <v>0</v>
      </c>
    </row>
    <row r="28" spans="1:23" ht="16.2">
      <c r="A28" s="8">
        <v>26</v>
      </c>
      <c r="B28" s="102" t="s">
        <v>662</v>
      </c>
      <c r="C28" s="102" t="s">
        <v>1042</v>
      </c>
      <c r="D28" s="102" t="s">
        <v>1041</v>
      </c>
      <c r="E28" s="8" t="s">
        <v>661</v>
      </c>
      <c r="F28" s="102"/>
      <c r="G28" s="53" t="s">
        <v>631</v>
      </c>
      <c r="H28" s="53" t="s">
        <v>631</v>
      </c>
      <c r="I28" s="53" t="s">
        <v>631</v>
      </c>
      <c r="J28" s="53" t="s">
        <v>631</v>
      </c>
      <c r="K28" s="53" t="s">
        <v>658</v>
      </c>
      <c r="L28" s="53" t="s">
        <v>631</v>
      </c>
      <c r="M28" s="54">
        <v>1</v>
      </c>
      <c r="N28" s="53" t="s">
        <v>1043</v>
      </c>
      <c r="O28" s="53" t="s">
        <v>1043</v>
      </c>
      <c r="P28" s="38"/>
      <c r="Q28" s="23"/>
      <c r="R28" s="23"/>
      <c r="T28" s="196"/>
      <c r="U28" s="197"/>
      <c r="V28" s="45" t="s">
        <v>643</v>
      </c>
      <c r="W28" s="47">
        <f>SUMIF($B$2:$B$993,"國中",$K$2:$K$993)</f>
        <v>0</v>
      </c>
    </row>
    <row r="29" spans="1:23">
      <c r="A29" s="8">
        <v>27</v>
      </c>
      <c r="B29" s="102" t="s">
        <v>42</v>
      </c>
      <c r="C29" s="102" t="s">
        <v>1032</v>
      </c>
      <c r="D29" s="102" t="s">
        <v>1031</v>
      </c>
      <c r="E29" s="8" t="s">
        <v>134</v>
      </c>
      <c r="F29" s="102"/>
      <c r="G29" s="53" t="s">
        <v>631</v>
      </c>
      <c r="H29" s="53" t="s">
        <v>631</v>
      </c>
      <c r="I29" s="53" t="s">
        <v>631</v>
      </c>
      <c r="J29" s="53" t="s">
        <v>631</v>
      </c>
      <c r="K29" s="53" t="s">
        <v>631</v>
      </c>
      <c r="L29" s="53" t="s">
        <v>631</v>
      </c>
      <c r="M29" s="53">
        <v>1</v>
      </c>
      <c r="N29" s="53">
        <v>2</v>
      </c>
      <c r="O29" s="53" t="s">
        <v>1043</v>
      </c>
      <c r="T29" s="196"/>
      <c r="U29" s="197"/>
      <c r="V29" s="45" t="s">
        <v>645</v>
      </c>
      <c r="W29" s="47">
        <f>SUMIF($B$2:$B$993,"國中",$L$2:$L$993)</f>
        <v>0</v>
      </c>
    </row>
    <row r="30" spans="1:23">
      <c r="A30" s="102">
        <v>28</v>
      </c>
      <c r="B30" s="102" t="s">
        <v>635</v>
      </c>
      <c r="C30" s="102" t="s">
        <v>1049</v>
      </c>
      <c r="D30" s="102" t="s">
        <v>1051</v>
      </c>
      <c r="E30" s="8" t="s">
        <v>185</v>
      </c>
      <c r="F30" s="102"/>
      <c r="G30" s="53" t="s">
        <v>1043</v>
      </c>
      <c r="H30" s="53" t="s">
        <v>1043</v>
      </c>
      <c r="I30" s="53" t="s">
        <v>1043</v>
      </c>
      <c r="J30" s="53" t="s">
        <v>1043</v>
      </c>
      <c r="K30" s="53" t="s">
        <v>1043</v>
      </c>
      <c r="L30" s="53" t="s">
        <v>1043</v>
      </c>
      <c r="M30" s="55">
        <v>1</v>
      </c>
      <c r="N30" s="55">
        <v>1</v>
      </c>
      <c r="O30" s="53" t="s">
        <v>1043</v>
      </c>
      <c r="T30" s="196"/>
      <c r="U30" s="195" t="s">
        <v>649</v>
      </c>
      <c r="V30" s="45" t="s">
        <v>653</v>
      </c>
      <c r="W30" s="47">
        <v>0</v>
      </c>
    </row>
    <row r="31" spans="1:23">
      <c r="A31" s="102">
        <v>29</v>
      </c>
      <c r="B31" s="102" t="s">
        <v>42</v>
      </c>
      <c r="C31" s="102" t="s">
        <v>1050</v>
      </c>
      <c r="D31" s="102" t="s">
        <v>1052</v>
      </c>
      <c r="E31" s="8" t="s">
        <v>185</v>
      </c>
      <c r="F31" s="102"/>
      <c r="G31" s="53" t="s">
        <v>1043</v>
      </c>
      <c r="H31" s="53" t="s">
        <v>1043</v>
      </c>
      <c r="I31" s="53" t="s">
        <v>1043</v>
      </c>
      <c r="J31" s="53" t="s">
        <v>1043</v>
      </c>
      <c r="K31" s="53" t="s">
        <v>1043</v>
      </c>
      <c r="L31" s="53" t="s">
        <v>1043</v>
      </c>
      <c r="M31" s="55">
        <v>1</v>
      </c>
      <c r="N31" s="55">
        <v>1</v>
      </c>
      <c r="O31" s="53" t="s">
        <v>1043</v>
      </c>
      <c r="T31" s="196"/>
      <c r="U31" s="195"/>
      <c r="V31" s="45" t="s">
        <v>640</v>
      </c>
      <c r="W31" s="47">
        <f>SUMIF($B$2:$B$993,"高中職",$J$2:$J$993)</f>
        <v>0</v>
      </c>
    </row>
    <row r="32" spans="1:23">
      <c r="T32" s="196"/>
      <c r="U32" s="195"/>
      <c r="V32" s="45" t="s">
        <v>643</v>
      </c>
      <c r="W32" s="47">
        <f>SUMIF($B$2:$B$993,"高中職",$K$2:$K$993)</f>
        <v>0</v>
      </c>
    </row>
    <row r="33" spans="20:23">
      <c r="T33" s="196"/>
      <c r="U33" s="195"/>
      <c r="V33" s="45" t="s">
        <v>645</v>
      </c>
      <c r="W33" s="47">
        <f>SUMIF($B$2:$B$993,"高中職",$L$2:$L$993)</f>
        <v>0</v>
      </c>
    </row>
    <row r="34" spans="20:23">
      <c r="T34" s="196"/>
      <c r="U34" s="195" t="s">
        <v>650</v>
      </c>
      <c r="V34" s="45" t="s">
        <v>653</v>
      </c>
      <c r="W34" s="47">
        <v>1</v>
      </c>
    </row>
    <row r="35" spans="20:23">
      <c r="T35" s="196"/>
      <c r="U35" s="195"/>
      <c r="V35" s="45" t="s">
        <v>640</v>
      </c>
      <c r="W35" s="47">
        <f>SUMIF($B$2:$B$993,"大學",$J$2:$J$993)</f>
        <v>0</v>
      </c>
    </row>
    <row r="36" spans="20:23">
      <c r="T36" s="196"/>
      <c r="U36" s="195"/>
      <c r="V36" s="45" t="s">
        <v>643</v>
      </c>
      <c r="W36" s="47">
        <f>SUMIF($B$2:$B$993,"大學",$K$2:$K$993)</f>
        <v>0</v>
      </c>
    </row>
    <row r="37" spans="20:23">
      <c r="T37" s="196"/>
      <c r="U37" s="195"/>
      <c r="V37" s="45" t="s">
        <v>645</v>
      </c>
      <c r="W37" s="47">
        <f>SUMIF($B$2:$B$993,"大學",$L$2:$L$993)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17</v>
      </c>
    </row>
    <row r="39" spans="20:23">
      <c r="T39" s="196"/>
      <c r="U39" s="195"/>
      <c r="V39" s="45" t="s">
        <v>640</v>
      </c>
      <c r="W39" s="47">
        <f>W23+W27+W31+W35</f>
        <v>11</v>
      </c>
    </row>
    <row r="40" spans="20:23">
      <c r="T40" s="196"/>
      <c r="U40" s="195"/>
      <c r="V40" s="45" t="s">
        <v>643</v>
      </c>
      <c r="W40" s="47">
        <f>W24+W28+W32+W36</f>
        <v>5</v>
      </c>
    </row>
    <row r="41" spans="20:23">
      <c r="T41" s="196"/>
      <c r="U41" s="195"/>
      <c r="V41" s="45" t="s">
        <v>645</v>
      </c>
      <c r="W41" s="47">
        <f>W25+W29+W33+W37</f>
        <v>145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SUMPRODUCT(--EXACT($B$2:$B$998,U2))</f>
        <v>21</v>
      </c>
    </row>
    <row r="43" spans="20:23">
      <c r="T43" s="196"/>
      <c r="U43" s="195"/>
      <c r="V43" s="45" t="s">
        <v>640</v>
      </c>
      <c r="W43" s="49">
        <f>SUMIF($B$2:$B$993,"國小",$M$2:$M$993)</f>
        <v>139</v>
      </c>
    </row>
    <row r="44" spans="20:23">
      <c r="T44" s="196"/>
      <c r="U44" s="195"/>
      <c r="V44" s="45" t="s">
        <v>643</v>
      </c>
      <c r="W44" s="47">
        <f>SUMIF($B$2:$B$993,"國小",$N$2:$N$993)</f>
        <v>131</v>
      </c>
    </row>
    <row r="45" spans="20:23">
      <c r="T45" s="196"/>
      <c r="U45" s="195"/>
      <c r="V45" s="45" t="s">
        <v>645</v>
      </c>
      <c r="W45" s="47">
        <f>SUMIF($B$2:$B$993,"國小",$O$2:$O$993)</f>
        <v>3262</v>
      </c>
    </row>
    <row r="46" spans="20:23">
      <c r="T46" s="196"/>
      <c r="U46" s="197" t="s">
        <v>648</v>
      </c>
      <c r="V46" s="45" t="s">
        <v>653</v>
      </c>
      <c r="W46" s="47">
        <f>SUMPRODUCT(--EXACT($B$2:$B$998,U46))</f>
        <v>4</v>
      </c>
    </row>
    <row r="47" spans="20:23">
      <c r="T47" s="196"/>
      <c r="U47" s="197"/>
      <c r="V47" s="45" t="s">
        <v>640</v>
      </c>
      <c r="W47" s="49">
        <f>SUMIF($B$2:$B$993,"國中",$M$2:$M$993)</f>
        <v>0</v>
      </c>
    </row>
    <row r="48" spans="20:23">
      <c r="T48" s="196"/>
      <c r="U48" s="197"/>
      <c r="V48" s="45" t="s">
        <v>643</v>
      </c>
      <c r="W48" s="47">
        <f>SUMIF($B$2:$B$993,"國中",$N$2:$N$993)</f>
        <v>0</v>
      </c>
    </row>
    <row r="49" spans="20:23">
      <c r="T49" s="196"/>
      <c r="U49" s="197"/>
      <c r="V49" s="45" t="s">
        <v>645</v>
      </c>
      <c r="W49" s="47">
        <f>SUMIF($B$2:$B$993,"國中",$O$2:$O$993)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3</v>
      </c>
    </row>
    <row r="51" spans="20:23">
      <c r="T51" s="196"/>
      <c r="U51" s="195"/>
      <c r="V51" s="45" t="s">
        <v>640</v>
      </c>
      <c r="W51" s="49">
        <f>SUMIF($B$2:$B$993,"高中職",$M$2:$M$993)</f>
        <v>3</v>
      </c>
    </row>
    <row r="52" spans="20:23">
      <c r="T52" s="196"/>
      <c r="U52" s="195"/>
      <c r="V52" s="45" t="s">
        <v>643</v>
      </c>
      <c r="W52" s="47">
        <f>SUMIF($B$2:$B$993,"高中職",$N$2:$N$993)</f>
        <v>1</v>
      </c>
    </row>
    <row r="53" spans="20:23">
      <c r="T53" s="196"/>
      <c r="U53" s="195"/>
      <c r="V53" s="45" t="s">
        <v>645</v>
      </c>
      <c r="W53" s="47">
        <f>SUMIF($B$2:$B$993,"高中職",$O$2:$O$993)</f>
        <v>1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1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29</v>
      </c>
    </row>
    <row r="59" spans="20:23">
      <c r="T59" s="196"/>
      <c r="U59" s="195"/>
      <c r="V59" s="45" t="s">
        <v>640</v>
      </c>
      <c r="W59" s="47">
        <f>W43+W47+W51+W55</f>
        <v>142</v>
      </c>
    </row>
    <row r="60" spans="20:23">
      <c r="T60" s="196"/>
      <c r="U60" s="195"/>
      <c r="V60" s="45" t="s">
        <v>643</v>
      </c>
      <c r="W60" s="47">
        <f>W44+W48+W52+W56</f>
        <v>132</v>
      </c>
    </row>
    <row r="61" spans="20:23">
      <c r="T61" s="196"/>
      <c r="U61" s="195"/>
      <c r="V61" s="45" t="s">
        <v>645</v>
      </c>
      <c r="W61" s="47">
        <f>W45+W49+W53+W57</f>
        <v>3263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C13">
    <cfRule type="duplicateValues" dxfId="260" priority="3"/>
  </conditionalFormatting>
  <conditionalFormatting sqref="C13">
    <cfRule type="duplicateValues" dxfId="259" priority="4"/>
  </conditionalFormatting>
  <conditionalFormatting sqref="C13">
    <cfRule type="duplicateValues" dxfId="258" priority="5"/>
  </conditionalFormatting>
  <conditionalFormatting sqref="C13">
    <cfRule type="duplicateValues" dxfId="257" priority="2"/>
  </conditionalFormatting>
  <conditionalFormatting sqref="C43:D1048576 C33:D41 C1:D31">
    <cfRule type="duplicateValues" dxfId="256" priority="23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8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topLeftCell="F1" workbookViewId="0">
      <selection activeCell="C2" sqref="C2"/>
    </sheetView>
  </sheetViews>
  <sheetFormatPr defaultColWidth="8.77734375" defaultRowHeight="15.6"/>
  <cols>
    <col min="1" max="2" width="4.77734375" style="42" bestFit="1" customWidth="1"/>
    <col min="3" max="3" width="9.6640625" style="42" bestFit="1" customWidth="1"/>
    <col min="4" max="4" width="14.21875" style="42" bestFit="1" customWidth="1"/>
    <col min="5" max="5" width="15.88671875" style="42" bestFit="1" customWidth="1"/>
    <col min="6" max="6" width="14.6640625" style="42" bestFit="1" customWidth="1"/>
    <col min="7" max="7" width="8" style="59" bestFit="1" customWidth="1"/>
    <col min="8" max="9" width="13.109375" style="59" bestFit="1" customWidth="1"/>
    <col min="10" max="10" width="18.33203125" style="59" bestFit="1" customWidth="1"/>
    <col min="11" max="12" width="14.33203125" style="59" bestFit="1" customWidth="1"/>
    <col min="13" max="13" width="9.44140625" style="59" bestFit="1" customWidth="1"/>
    <col min="14" max="15" width="13.109375" style="59" bestFit="1" customWidth="1"/>
    <col min="16" max="16" width="9.44140625" style="42" hidden="1" customWidth="1"/>
    <col min="17" max="18" width="13.109375" style="42" hidden="1" customWidth="1"/>
    <col min="19" max="19" width="8.77734375" style="42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42"/>
  </cols>
  <sheetData>
    <row r="1" spans="1:49" ht="20.100000000000001" customHeight="1">
      <c r="A1" s="199" t="s">
        <v>1053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664</v>
      </c>
      <c r="H2" s="57" t="s">
        <v>48</v>
      </c>
      <c r="I2" s="57" t="s">
        <v>47</v>
      </c>
      <c r="J2" s="57" t="s">
        <v>665</v>
      </c>
      <c r="K2" s="57" t="s">
        <v>49</v>
      </c>
      <c r="L2" s="57" t="s">
        <v>50</v>
      </c>
      <c r="M2" s="57" t="s">
        <v>666</v>
      </c>
      <c r="N2" s="57" t="s">
        <v>51</v>
      </c>
      <c r="O2" s="57" t="s">
        <v>667</v>
      </c>
      <c r="P2" s="14" t="s">
        <v>668</v>
      </c>
      <c r="Q2" s="14" t="s">
        <v>52</v>
      </c>
      <c r="R2" s="14" t="s">
        <v>669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0.100000000000001" customHeight="1">
      <c r="A3" s="8">
        <v>1</v>
      </c>
      <c r="B3" s="8" t="s">
        <v>132</v>
      </c>
      <c r="C3" s="8" t="s">
        <v>1054</v>
      </c>
      <c r="D3" s="8" t="s">
        <v>228</v>
      </c>
      <c r="E3" s="8" t="s">
        <v>134</v>
      </c>
      <c r="F3" s="8"/>
      <c r="G3" s="60" t="s">
        <v>631</v>
      </c>
      <c r="H3" s="60" t="s">
        <v>631</v>
      </c>
      <c r="I3" s="60" t="s">
        <v>631</v>
      </c>
      <c r="J3" s="60" t="s">
        <v>631</v>
      </c>
      <c r="K3" s="60" t="s">
        <v>631</v>
      </c>
      <c r="L3" s="60" t="s">
        <v>631</v>
      </c>
      <c r="M3" s="60" t="s">
        <v>631</v>
      </c>
      <c r="N3" s="60" t="s">
        <v>631</v>
      </c>
      <c r="O3" s="60" t="s">
        <v>631</v>
      </c>
      <c r="P3" s="8"/>
      <c r="Q3" s="8"/>
      <c r="R3" s="8"/>
      <c r="T3" s="196"/>
      <c r="U3" s="195"/>
      <c r="V3" s="45" t="s">
        <v>640</v>
      </c>
      <c r="W3" s="47">
        <f>SUMIF($B$2:$B$993,"國小",$G$2:$G$993)</f>
        <v>0</v>
      </c>
    </row>
    <row r="4" spans="1:49" ht="20.100000000000001" customHeight="1">
      <c r="A4" s="8">
        <v>2</v>
      </c>
      <c r="B4" s="8" t="s">
        <v>132</v>
      </c>
      <c r="C4" s="8" t="s">
        <v>1055</v>
      </c>
      <c r="D4" s="8" t="s">
        <v>229</v>
      </c>
      <c r="E4" s="8" t="s">
        <v>134</v>
      </c>
      <c r="F4" s="8"/>
      <c r="G4" s="60" t="s">
        <v>631</v>
      </c>
      <c r="H4" s="60" t="s">
        <v>631</v>
      </c>
      <c r="I4" s="60" t="s">
        <v>631</v>
      </c>
      <c r="J4" s="60" t="s">
        <v>631</v>
      </c>
      <c r="K4" s="60" t="s">
        <v>631</v>
      </c>
      <c r="L4" s="60" t="s">
        <v>631</v>
      </c>
      <c r="M4" s="61">
        <v>1</v>
      </c>
      <c r="N4" s="61">
        <v>1</v>
      </c>
      <c r="O4" s="60" t="s">
        <v>631</v>
      </c>
      <c r="P4" s="8"/>
      <c r="Q4" s="8"/>
      <c r="R4" s="8"/>
      <c r="T4" s="196"/>
      <c r="U4" s="195"/>
      <c r="V4" s="45" t="s">
        <v>643</v>
      </c>
      <c r="W4" s="47">
        <f>SUMIF($B$2:$B$993,"國小",$H$2:$H$993)</f>
        <v>0</v>
      </c>
    </row>
    <row r="5" spans="1:49" ht="20.100000000000001" customHeight="1">
      <c r="A5" s="8">
        <v>3</v>
      </c>
      <c r="B5" s="8" t="s">
        <v>131</v>
      </c>
      <c r="C5" s="8" t="s">
        <v>1058</v>
      </c>
      <c r="D5" s="8" t="s">
        <v>231</v>
      </c>
      <c r="E5" s="8" t="s">
        <v>134</v>
      </c>
      <c r="F5" s="8"/>
      <c r="G5" s="60" t="s">
        <v>631</v>
      </c>
      <c r="H5" s="60" t="s">
        <v>631</v>
      </c>
      <c r="I5" s="60" t="s">
        <v>631</v>
      </c>
      <c r="J5" s="60" t="s">
        <v>631</v>
      </c>
      <c r="K5" s="60" t="s">
        <v>631</v>
      </c>
      <c r="L5" s="60" t="s">
        <v>631</v>
      </c>
      <c r="M5" s="61">
        <v>12</v>
      </c>
      <c r="N5" s="61">
        <v>37</v>
      </c>
      <c r="O5" s="61">
        <v>165</v>
      </c>
      <c r="P5" s="8"/>
      <c r="Q5" s="8"/>
      <c r="R5" s="8"/>
      <c r="T5" s="196"/>
      <c r="U5" s="195"/>
      <c r="V5" s="45" t="s">
        <v>645</v>
      </c>
      <c r="W5" s="47">
        <f>SUMIF($B$2:$B$993,"國小",$I$2:$I$993)</f>
        <v>0</v>
      </c>
    </row>
    <row r="6" spans="1:49" ht="20.100000000000001" customHeight="1">
      <c r="A6" s="8">
        <v>4</v>
      </c>
      <c r="B6" s="10" t="s">
        <v>132</v>
      </c>
      <c r="C6" s="10" t="s">
        <v>1059</v>
      </c>
      <c r="D6" s="10" t="s">
        <v>232</v>
      </c>
      <c r="E6" s="8" t="s">
        <v>134</v>
      </c>
      <c r="F6" s="8"/>
      <c r="G6" s="60" t="s">
        <v>631</v>
      </c>
      <c r="H6" s="60" t="s">
        <v>631</v>
      </c>
      <c r="I6" s="60" t="s">
        <v>631</v>
      </c>
      <c r="J6" s="60" t="s">
        <v>631</v>
      </c>
      <c r="K6" s="60" t="s">
        <v>631</v>
      </c>
      <c r="L6" s="60" t="s">
        <v>631</v>
      </c>
      <c r="M6" s="61">
        <v>12</v>
      </c>
      <c r="N6" s="61">
        <v>37</v>
      </c>
      <c r="O6" s="61">
        <v>99</v>
      </c>
      <c r="P6" s="8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9" ht="20.100000000000001" customHeight="1">
      <c r="A7" s="8">
        <v>5</v>
      </c>
      <c r="B7" s="8" t="s">
        <v>131</v>
      </c>
      <c r="C7" s="8" t="s">
        <v>1056</v>
      </c>
      <c r="D7" s="8" t="s">
        <v>193</v>
      </c>
      <c r="E7" s="8" t="s">
        <v>233</v>
      </c>
      <c r="F7" s="8"/>
      <c r="G7" s="60" t="s">
        <v>631</v>
      </c>
      <c r="H7" s="60" t="s">
        <v>631</v>
      </c>
      <c r="I7" s="60" t="s">
        <v>631</v>
      </c>
      <c r="J7" s="53">
        <v>1</v>
      </c>
      <c r="K7" s="53">
        <v>2</v>
      </c>
      <c r="L7" s="53" t="s">
        <v>696</v>
      </c>
      <c r="M7" s="61">
        <v>2</v>
      </c>
      <c r="N7" s="61">
        <v>2</v>
      </c>
      <c r="O7" s="61">
        <v>10</v>
      </c>
      <c r="P7" s="8"/>
      <c r="Q7" s="8"/>
      <c r="R7" s="8"/>
      <c r="T7" s="196"/>
      <c r="U7" s="197"/>
      <c r="V7" s="45" t="s">
        <v>640</v>
      </c>
      <c r="W7" s="47">
        <f>SUMIF($B$2:$B$993,"國中",$G$2:$G$993)</f>
        <v>0</v>
      </c>
    </row>
    <row r="8" spans="1:49" s="44" customFormat="1" ht="20.100000000000001" customHeight="1">
      <c r="A8" s="8">
        <v>6</v>
      </c>
      <c r="B8" s="10" t="s">
        <v>131</v>
      </c>
      <c r="C8" s="10" t="s">
        <v>1057</v>
      </c>
      <c r="D8" s="10" t="s">
        <v>230</v>
      </c>
      <c r="E8" s="8" t="s">
        <v>233</v>
      </c>
      <c r="F8" s="10"/>
      <c r="G8" s="60" t="s">
        <v>631</v>
      </c>
      <c r="H8" s="60" t="s">
        <v>631</v>
      </c>
      <c r="I8" s="60" t="s">
        <v>631</v>
      </c>
      <c r="J8" s="60" t="s">
        <v>631</v>
      </c>
      <c r="K8" s="60" t="s">
        <v>631</v>
      </c>
      <c r="L8" s="60" t="s">
        <v>631</v>
      </c>
      <c r="M8" s="60" t="s">
        <v>631</v>
      </c>
      <c r="N8" s="60" t="s">
        <v>631</v>
      </c>
      <c r="O8" s="60" t="s">
        <v>631</v>
      </c>
      <c r="P8" s="8"/>
      <c r="Q8" s="8"/>
      <c r="R8" s="8"/>
      <c r="S8" s="40"/>
      <c r="T8" s="196"/>
      <c r="U8" s="197"/>
      <c r="V8" s="45" t="s">
        <v>643</v>
      </c>
      <c r="W8" s="47">
        <f>SUMIF($B$2:$B$993,"國小",$H$2:$H$993)</f>
        <v>0</v>
      </c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</row>
    <row r="9" spans="1:49" ht="16.2">
      <c r="A9" s="8">
        <v>7</v>
      </c>
      <c r="B9" s="10" t="s">
        <v>132</v>
      </c>
      <c r="C9" s="10" t="s">
        <v>1063</v>
      </c>
      <c r="D9" s="10" t="s">
        <v>1062</v>
      </c>
      <c r="E9" s="8" t="s">
        <v>661</v>
      </c>
      <c r="F9" s="102"/>
      <c r="G9" s="60" t="s">
        <v>631</v>
      </c>
      <c r="H9" s="60" t="s">
        <v>631</v>
      </c>
      <c r="I9" s="60" t="s">
        <v>631</v>
      </c>
      <c r="J9" s="60" t="s">
        <v>631</v>
      </c>
      <c r="K9" s="60" t="s">
        <v>631</v>
      </c>
      <c r="L9" s="60" t="s">
        <v>631</v>
      </c>
      <c r="M9" s="61">
        <v>1</v>
      </c>
      <c r="N9" s="61">
        <v>1</v>
      </c>
      <c r="O9" s="60" t="s">
        <v>631</v>
      </c>
      <c r="P9" s="23"/>
      <c r="Q9" s="23"/>
      <c r="R9" s="23"/>
      <c r="T9" s="196"/>
      <c r="U9" s="197"/>
      <c r="V9" s="45" t="s">
        <v>645</v>
      </c>
      <c r="W9" s="47">
        <f>SUMIF($B$2:$B$993,"國中",$I$2:$I$993)</f>
        <v>0</v>
      </c>
    </row>
    <row r="10" spans="1:49" ht="16.2">
      <c r="A10" s="8">
        <v>8</v>
      </c>
      <c r="B10" s="8" t="s">
        <v>131</v>
      </c>
      <c r="C10" s="8" t="s">
        <v>1061</v>
      </c>
      <c r="D10" s="10" t="s">
        <v>1060</v>
      </c>
      <c r="E10" s="8" t="s">
        <v>661</v>
      </c>
      <c r="F10" s="102"/>
      <c r="G10" s="60" t="s">
        <v>631</v>
      </c>
      <c r="H10" s="60" t="s">
        <v>631</v>
      </c>
      <c r="I10" s="60" t="s">
        <v>631</v>
      </c>
      <c r="J10" s="60" t="s">
        <v>631</v>
      </c>
      <c r="K10" s="60" t="s">
        <v>631</v>
      </c>
      <c r="L10" s="60" t="s">
        <v>631</v>
      </c>
      <c r="M10" s="61">
        <v>1</v>
      </c>
      <c r="N10" s="61">
        <v>1</v>
      </c>
      <c r="O10" s="60" t="s">
        <v>631</v>
      </c>
      <c r="P10" s="23"/>
      <c r="Q10" s="23"/>
      <c r="R10" s="23"/>
      <c r="T10" s="196"/>
      <c r="U10" s="195" t="s">
        <v>649</v>
      </c>
      <c r="V10" s="45" t="s">
        <v>653</v>
      </c>
      <c r="W10" s="47">
        <v>0</v>
      </c>
    </row>
    <row r="11" spans="1:49" ht="16.2">
      <c r="A11" s="102">
        <v>9</v>
      </c>
      <c r="B11" s="8" t="s">
        <v>131</v>
      </c>
      <c r="C11" s="8" t="s">
        <v>1064</v>
      </c>
      <c r="D11" s="102" t="s">
        <v>1065</v>
      </c>
      <c r="E11" s="8" t="s">
        <v>185</v>
      </c>
      <c r="F11" s="102"/>
      <c r="G11" s="60" t="s">
        <v>631</v>
      </c>
      <c r="H11" s="60" t="s">
        <v>631</v>
      </c>
      <c r="I11" s="60" t="s">
        <v>631</v>
      </c>
      <c r="J11" s="60" t="s">
        <v>631</v>
      </c>
      <c r="K11" s="60" t="s">
        <v>631</v>
      </c>
      <c r="L11" s="60" t="s">
        <v>631</v>
      </c>
      <c r="M11" s="61">
        <v>1</v>
      </c>
      <c r="N11" s="61">
        <v>1</v>
      </c>
      <c r="O11" s="60" t="s">
        <v>631</v>
      </c>
      <c r="T11" s="196"/>
      <c r="U11" s="195"/>
      <c r="V11" s="45" t="s">
        <v>640</v>
      </c>
      <c r="W11" s="47">
        <f>SUMIF($B$2:$B$993,"高中職",$G$2:$G$993)</f>
        <v>0</v>
      </c>
    </row>
    <row r="12" spans="1:49" ht="16.2">
      <c r="C12" s="30"/>
      <c r="T12" s="196"/>
      <c r="U12" s="195"/>
      <c r="V12" s="45" t="s">
        <v>643</v>
      </c>
      <c r="W12" s="47">
        <f>SUMIF($B$2:$B$993,"高中職",$H$2:$H$993)</f>
        <v>0</v>
      </c>
    </row>
    <row r="13" spans="1:49" ht="16.2">
      <c r="C13" s="30"/>
      <c r="T13" s="196"/>
      <c r="U13" s="195"/>
      <c r="V13" s="45" t="s">
        <v>645</v>
      </c>
      <c r="W13" s="47">
        <f>SUMIF($B$2:$B$993,"高中職",$I$2:$I$993)</f>
        <v>0</v>
      </c>
    </row>
    <row r="14" spans="1:49" ht="16.2">
      <c r="C14" s="30"/>
      <c r="T14" s="196"/>
      <c r="U14" s="195" t="s">
        <v>650</v>
      </c>
      <c r="V14" s="45" t="s">
        <v>653</v>
      </c>
      <c r="W14" s="47">
        <v>0</v>
      </c>
    </row>
    <row r="15" spans="1:49" ht="16.2">
      <c r="C15" s="30"/>
      <c r="T15" s="196"/>
      <c r="U15" s="195"/>
      <c r="V15" s="45" t="s">
        <v>640</v>
      </c>
      <c r="W15" s="47">
        <f>SUMIF($B$2:$B$993,"大學",$G$2:$G$993)</f>
        <v>0</v>
      </c>
    </row>
    <row r="16" spans="1:49" ht="16.2">
      <c r="C16" s="30"/>
      <c r="T16" s="196"/>
      <c r="U16" s="195"/>
      <c r="V16" s="45" t="s">
        <v>643</v>
      </c>
      <c r="W16" s="47">
        <f>SUMIF($B$2:$B$993,"大學",$H$2:$H$993)</f>
        <v>0</v>
      </c>
    </row>
    <row r="17" spans="3:23">
      <c r="T17" s="196"/>
      <c r="U17" s="195"/>
      <c r="V17" s="45" t="s">
        <v>645</v>
      </c>
      <c r="W17" s="47">
        <f>SUMIF($B$2:$B$993,"大學",$I$2:$I$993)</f>
        <v>0</v>
      </c>
    </row>
    <row r="18" spans="3:23" ht="16.2">
      <c r="C18" s="30"/>
      <c r="T18" s="196"/>
      <c r="U18" s="195" t="s">
        <v>654</v>
      </c>
      <c r="V18" s="45" t="s">
        <v>653</v>
      </c>
      <c r="W18" s="47">
        <f>W2+W6+W10+W14</f>
        <v>0</v>
      </c>
    </row>
    <row r="19" spans="3:23" ht="16.2">
      <c r="C19" s="30"/>
      <c r="T19" s="196"/>
      <c r="U19" s="195"/>
      <c r="V19" s="45" t="s">
        <v>640</v>
      </c>
      <c r="W19" s="47">
        <f>W3+W7+W11+W15</f>
        <v>0</v>
      </c>
    </row>
    <row r="20" spans="3:23">
      <c r="T20" s="196"/>
      <c r="U20" s="195"/>
      <c r="V20" s="45" t="s">
        <v>643</v>
      </c>
      <c r="W20" s="47">
        <f>W4+W8+W12+W16</f>
        <v>0</v>
      </c>
    </row>
    <row r="21" spans="3:23">
      <c r="T21" s="196"/>
      <c r="U21" s="195"/>
      <c r="V21" s="45" t="s">
        <v>645</v>
      </c>
      <c r="W21" s="47">
        <f>W5+W9+W13+W17</f>
        <v>0</v>
      </c>
    </row>
    <row r="22" spans="3:23">
      <c r="T22" s="196" t="s">
        <v>646</v>
      </c>
      <c r="U22" s="195" t="s">
        <v>647</v>
      </c>
      <c r="V22" s="45" t="s">
        <v>653</v>
      </c>
      <c r="W22" s="47">
        <v>3</v>
      </c>
    </row>
    <row r="23" spans="3:23">
      <c r="T23" s="196"/>
      <c r="U23" s="195"/>
      <c r="V23" s="45" t="s">
        <v>640</v>
      </c>
      <c r="W23" s="47">
        <f>SUMIF($B$2:$B$993,"國小",$J$2:$J$993)</f>
        <v>1</v>
      </c>
    </row>
    <row r="24" spans="3:23">
      <c r="T24" s="196"/>
      <c r="U24" s="195"/>
      <c r="V24" s="45" t="s">
        <v>643</v>
      </c>
      <c r="W24" s="47">
        <f>SUMIF($B$2:$B$993,"國小",$K$2:$K$993)</f>
        <v>2</v>
      </c>
    </row>
    <row r="25" spans="3:23">
      <c r="T25" s="196"/>
      <c r="U25" s="195"/>
      <c r="V25" s="45" t="s">
        <v>645</v>
      </c>
      <c r="W25" s="47">
        <f>SUMIF($B$2:$B$993,"國小",$L$2:$L$993)</f>
        <v>0</v>
      </c>
    </row>
    <row r="26" spans="3:23">
      <c r="T26" s="196"/>
      <c r="U26" s="197" t="s">
        <v>648</v>
      </c>
      <c r="V26" s="45" t="s">
        <v>653</v>
      </c>
      <c r="W26" s="47">
        <v>3</v>
      </c>
    </row>
    <row r="27" spans="3:23">
      <c r="T27" s="196"/>
      <c r="U27" s="197"/>
      <c r="V27" s="45" t="s">
        <v>640</v>
      </c>
      <c r="W27" s="47">
        <f>SUMIF($B$2:$B$993,"國中",$J$2:$J$993)</f>
        <v>0</v>
      </c>
    </row>
    <row r="28" spans="3:23">
      <c r="T28" s="196"/>
      <c r="U28" s="197"/>
      <c r="V28" s="45" t="s">
        <v>643</v>
      </c>
      <c r="W28" s="47">
        <f>SUMIF($B$2:$B$993,"國中",$K$2:$K$993)</f>
        <v>0</v>
      </c>
    </row>
    <row r="29" spans="3:23">
      <c r="T29" s="196"/>
      <c r="U29" s="197"/>
      <c r="V29" s="45" t="s">
        <v>645</v>
      </c>
      <c r="W29" s="47">
        <f>SUMIF($B$2:$B$993,"國中",$L$2:$L$993)</f>
        <v>0</v>
      </c>
    </row>
    <row r="30" spans="3:23">
      <c r="T30" s="196"/>
      <c r="U30" s="195" t="s">
        <v>649</v>
      </c>
      <c r="V30" s="45" t="s">
        <v>653</v>
      </c>
      <c r="W30" s="47">
        <v>0</v>
      </c>
    </row>
    <row r="31" spans="3:23">
      <c r="T31" s="196"/>
      <c r="U31" s="195"/>
      <c r="V31" s="45" t="s">
        <v>640</v>
      </c>
      <c r="W31" s="47">
        <f>SUMIF($B$2:$B$993,"高中職",$J$2:$J$993)</f>
        <v>0</v>
      </c>
    </row>
    <row r="32" spans="3:23">
      <c r="T32" s="196"/>
      <c r="U32" s="195"/>
      <c r="V32" s="45" t="s">
        <v>643</v>
      </c>
      <c r="W32" s="47">
        <f>SUMIF($B$2:$B$993,"高中職",$K$2:$K$993)</f>
        <v>0</v>
      </c>
    </row>
    <row r="33" spans="20:23">
      <c r="T33" s="196"/>
      <c r="U33" s="195"/>
      <c r="V33" s="45" t="s">
        <v>645</v>
      </c>
      <c r="W33" s="47">
        <f>SUMIF($B$2:$B$993,"高中職",$L$2:$L$993)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SUMIF($B$2:$B$993,"大學",$J$2:$J$993)</f>
        <v>0</v>
      </c>
    </row>
    <row r="36" spans="20:23">
      <c r="T36" s="196"/>
      <c r="U36" s="195"/>
      <c r="V36" s="45" t="s">
        <v>643</v>
      </c>
      <c r="W36" s="47">
        <f>SUMIF($B$2:$B$993,"大學",$K$2:$K$993)</f>
        <v>0</v>
      </c>
    </row>
    <row r="37" spans="20:23">
      <c r="T37" s="196"/>
      <c r="U37" s="195"/>
      <c r="V37" s="45" t="s">
        <v>645</v>
      </c>
      <c r="W37" s="47">
        <f>SUMIF($B$2:$B$993,"大學",$L$2:$L$993)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6</v>
      </c>
    </row>
    <row r="39" spans="20:23">
      <c r="T39" s="196"/>
      <c r="U39" s="195"/>
      <c r="V39" s="45" t="s">
        <v>640</v>
      </c>
      <c r="W39" s="47">
        <f>W23+W27+W31+W35</f>
        <v>1</v>
      </c>
    </row>
    <row r="40" spans="20:23">
      <c r="T40" s="196"/>
      <c r="U40" s="195"/>
      <c r="V40" s="45" t="s">
        <v>643</v>
      </c>
      <c r="W40" s="47">
        <f>W24+W28+W32+W36</f>
        <v>2</v>
      </c>
    </row>
    <row r="41" spans="20:23">
      <c r="T41" s="196"/>
      <c r="U41" s="195"/>
      <c r="V41" s="45" t="s">
        <v>645</v>
      </c>
      <c r="W41" s="47">
        <f>W25+W29+W33+W37</f>
        <v>0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SUMPRODUCT(--EXACT($B$2:$B$998,U2))</f>
        <v>5</v>
      </c>
    </row>
    <row r="43" spans="20:23">
      <c r="T43" s="196"/>
      <c r="U43" s="195"/>
      <c r="V43" s="45" t="s">
        <v>640</v>
      </c>
      <c r="W43" s="49">
        <f>SUMIF($B$2:$B$993,"國小",$M$2:$M$993)</f>
        <v>16</v>
      </c>
    </row>
    <row r="44" spans="20:23">
      <c r="T44" s="196"/>
      <c r="U44" s="195"/>
      <c r="V44" s="45" t="s">
        <v>643</v>
      </c>
      <c r="W44" s="47">
        <f>SUMIF($B$2:$B$993,"國小",$N$2:$N$993)</f>
        <v>41</v>
      </c>
    </row>
    <row r="45" spans="20:23">
      <c r="T45" s="196"/>
      <c r="U45" s="195"/>
      <c r="V45" s="45" t="s">
        <v>645</v>
      </c>
      <c r="W45" s="47">
        <f>SUMIF($B$2:$B$993,"國小",$O$2:$O$993)</f>
        <v>175</v>
      </c>
    </row>
    <row r="46" spans="20:23">
      <c r="T46" s="196"/>
      <c r="U46" s="197" t="s">
        <v>648</v>
      </c>
      <c r="V46" s="45" t="s">
        <v>653</v>
      </c>
      <c r="W46" s="47">
        <f>SUMPRODUCT(--EXACT($B$2:$B$998,U46))</f>
        <v>4</v>
      </c>
    </row>
    <row r="47" spans="20:23">
      <c r="T47" s="196"/>
      <c r="U47" s="197"/>
      <c r="V47" s="45" t="s">
        <v>640</v>
      </c>
      <c r="W47" s="49">
        <f>SUMIF($B$2:$B$993,"國中",$M$2:$M$993)</f>
        <v>14</v>
      </c>
    </row>
    <row r="48" spans="20:23">
      <c r="T48" s="196"/>
      <c r="U48" s="197"/>
      <c r="V48" s="45" t="s">
        <v>643</v>
      </c>
      <c r="W48" s="47">
        <f>SUMIF($B$2:$B$993,"國中",$N$2:$N$993)</f>
        <v>39</v>
      </c>
    </row>
    <row r="49" spans="20:23">
      <c r="T49" s="196"/>
      <c r="U49" s="197"/>
      <c r="V49" s="45" t="s">
        <v>645</v>
      </c>
      <c r="W49" s="47">
        <f>SUMIF($B$2:$B$993,"國中",$O$2:$O$993)</f>
        <v>99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0</v>
      </c>
    </row>
    <row r="51" spans="20:23">
      <c r="T51" s="196"/>
      <c r="U51" s="195"/>
      <c r="V51" s="45" t="s">
        <v>640</v>
      </c>
      <c r="W51" s="49">
        <f>SUMIF($B$2:$B$993,"高中職",$M$2:$M$993)</f>
        <v>0</v>
      </c>
    </row>
    <row r="52" spans="20:23">
      <c r="T52" s="196"/>
      <c r="U52" s="195"/>
      <c r="V52" s="45" t="s">
        <v>643</v>
      </c>
      <c r="W52" s="47">
        <f>SUMIF($B$2:$B$993,"高中職",$N$2:$N$993)</f>
        <v>0</v>
      </c>
    </row>
    <row r="53" spans="20:23">
      <c r="T53" s="196"/>
      <c r="U53" s="195"/>
      <c r="V53" s="45" t="s">
        <v>645</v>
      </c>
      <c r="W53" s="47">
        <f>SUMIF($B$2:$B$993,"高中職",$O$2:$O$993)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0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9</v>
      </c>
    </row>
    <row r="59" spans="20:23">
      <c r="T59" s="196"/>
      <c r="U59" s="195"/>
      <c r="V59" s="45" t="s">
        <v>640</v>
      </c>
      <c r="W59" s="47">
        <f>W43+W47+W51+W55</f>
        <v>30</v>
      </c>
    </row>
    <row r="60" spans="20:23">
      <c r="T60" s="196"/>
      <c r="U60" s="195"/>
      <c r="V60" s="45" t="s">
        <v>643</v>
      </c>
      <c r="W60" s="47">
        <f>W44+W48+W52+W56</f>
        <v>80</v>
      </c>
    </row>
    <row r="61" spans="20:23">
      <c r="T61" s="196"/>
      <c r="U61" s="195"/>
      <c r="V61" s="45" t="s">
        <v>645</v>
      </c>
      <c r="W61" s="47">
        <f>W45+W49+W53+W57</f>
        <v>274</v>
      </c>
    </row>
  </sheetData>
  <mergeCells count="19"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C2">
    <cfRule type="duplicateValues" dxfId="255" priority="2"/>
  </conditionalFormatting>
  <conditionalFormatting sqref="C18:C1048576 C1:C16">
    <cfRule type="duplicateValues" dxfId="254" priority="1"/>
  </conditionalFormatting>
  <pageMargins left="0.70866141732283472" right="0.70866141732283472" top="0.74803149606299213" bottom="0.74803149606299213" header="0.31496062992125984" footer="0.31496062992125984"/>
  <pageSetup paperSize="9" scale="51" fitToWidth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1"/>
  <sheetViews>
    <sheetView workbookViewId="0">
      <selection activeCell="I12" sqref="I12"/>
    </sheetView>
  </sheetViews>
  <sheetFormatPr defaultColWidth="8.77734375" defaultRowHeight="15.6"/>
  <cols>
    <col min="1" max="1" width="4.77734375" style="15" bestFit="1" customWidth="1"/>
    <col min="2" max="2" width="6.33203125" style="15" bestFit="1" customWidth="1"/>
    <col min="3" max="3" width="9.6640625" style="28" bestFit="1" customWidth="1"/>
    <col min="4" max="4" width="15" style="15" bestFit="1" customWidth="1"/>
    <col min="5" max="5" width="19.33203125" style="15" bestFit="1" customWidth="1"/>
    <col min="6" max="6" width="14.6640625" style="15" bestFit="1" customWidth="1"/>
    <col min="7" max="7" width="8" style="56" bestFit="1" customWidth="1"/>
    <col min="8" max="9" width="13.109375" style="56" bestFit="1" customWidth="1"/>
    <col min="10" max="10" width="8" style="56" bestFit="1" customWidth="1"/>
    <col min="11" max="12" width="13.109375" style="56" bestFit="1" customWidth="1"/>
    <col min="13" max="13" width="9.44140625" style="56" bestFit="1" customWidth="1"/>
    <col min="14" max="15" width="13.109375" style="56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23" ht="20.100000000000001" customHeight="1">
      <c r="A1" s="199" t="s">
        <v>1075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23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107</v>
      </c>
      <c r="H2" s="57" t="s">
        <v>48</v>
      </c>
      <c r="I2" s="57" t="s">
        <v>47</v>
      </c>
      <c r="J2" s="57" t="s">
        <v>610</v>
      </c>
      <c r="K2" s="57" t="s">
        <v>49</v>
      </c>
      <c r="L2" s="57" t="s">
        <v>50</v>
      </c>
      <c r="M2" s="57" t="s">
        <v>670</v>
      </c>
      <c r="N2" s="57" t="s">
        <v>51</v>
      </c>
      <c r="O2" s="57" t="s">
        <v>655</v>
      </c>
      <c r="P2" s="71" t="s">
        <v>656</v>
      </c>
      <c r="Q2" s="62" t="s">
        <v>52</v>
      </c>
      <c r="R2" s="62" t="s">
        <v>671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23" ht="55.2">
      <c r="A3" s="8">
        <v>1</v>
      </c>
      <c r="B3" s="8" t="s">
        <v>44</v>
      </c>
      <c r="C3" s="8" t="s">
        <v>1066</v>
      </c>
      <c r="D3" s="8" t="s">
        <v>103</v>
      </c>
      <c r="E3" s="14" t="s">
        <v>957</v>
      </c>
      <c r="F3" s="8" t="s">
        <v>106</v>
      </c>
      <c r="G3" s="55" t="s">
        <v>680</v>
      </c>
      <c r="H3" s="55" t="s">
        <v>680</v>
      </c>
      <c r="I3" s="55" t="s">
        <v>680</v>
      </c>
      <c r="J3" s="53">
        <v>5</v>
      </c>
      <c r="K3" s="53">
        <v>5</v>
      </c>
      <c r="L3" s="53">
        <v>61</v>
      </c>
      <c r="M3" s="55">
        <v>5</v>
      </c>
      <c r="N3" s="55">
        <v>6</v>
      </c>
      <c r="O3" s="55">
        <v>63</v>
      </c>
      <c r="P3" s="39"/>
      <c r="Q3" s="8"/>
      <c r="R3" s="8"/>
      <c r="T3" s="196"/>
      <c r="U3" s="195"/>
      <c r="V3" s="45" t="s">
        <v>640</v>
      </c>
      <c r="W3" s="47">
        <f>SUMIF($B$2:$B$993,"國小",$G$2:$G$993)</f>
        <v>0</v>
      </c>
    </row>
    <row r="4" spans="1:23" ht="20.100000000000001" customHeight="1">
      <c r="A4" s="8">
        <v>2</v>
      </c>
      <c r="B4" s="8" t="s">
        <v>42</v>
      </c>
      <c r="C4" s="8" t="s">
        <v>1067</v>
      </c>
      <c r="D4" s="8" t="s">
        <v>104</v>
      </c>
      <c r="E4" s="14" t="s">
        <v>601</v>
      </c>
      <c r="F4" s="8" t="s">
        <v>106</v>
      </c>
      <c r="G4" s="55" t="s">
        <v>680</v>
      </c>
      <c r="H4" s="55" t="s">
        <v>680</v>
      </c>
      <c r="I4" s="55" t="s">
        <v>680</v>
      </c>
      <c r="J4" s="53">
        <v>1</v>
      </c>
      <c r="K4" s="53">
        <v>1</v>
      </c>
      <c r="L4" s="53">
        <v>16</v>
      </c>
      <c r="M4" s="55">
        <v>1</v>
      </c>
      <c r="N4" s="55">
        <v>1</v>
      </c>
      <c r="O4" s="55">
        <v>16</v>
      </c>
      <c r="P4" s="39"/>
      <c r="Q4" s="8"/>
      <c r="R4" s="8"/>
      <c r="T4" s="196"/>
      <c r="U4" s="195"/>
      <c r="V4" s="45" t="s">
        <v>643</v>
      </c>
      <c r="W4" s="47">
        <f>SUMIF($B$2:$B$993,"國小",$H$2:$H$993)</f>
        <v>0</v>
      </c>
    </row>
    <row r="5" spans="1:23" ht="20.100000000000001" customHeight="1">
      <c r="A5" s="8">
        <v>3</v>
      </c>
      <c r="B5" s="8" t="s">
        <v>42</v>
      </c>
      <c r="C5" s="8" t="s">
        <v>1068</v>
      </c>
      <c r="D5" s="8" t="s">
        <v>105</v>
      </c>
      <c r="E5" s="14" t="s">
        <v>115</v>
      </c>
      <c r="F5" s="8" t="s">
        <v>106</v>
      </c>
      <c r="G5" s="55" t="s">
        <v>680</v>
      </c>
      <c r="H5" s="55" t="s">
        <v>680</v>
      </c>
      <c r="I5" s="55" t="s">
        <v>680</v>
      </c>
      <c r="J5" s="53">
        <v>6</v>
      </c>
      <c r="K5" s="53">
        <v>4</v>
      </c>
      <c r="L5" s="53">
        <v>52</v>
      </c>
      <c r="M5" s="55">
        <v>20</v>
      </c>
      <c r="N5" s="55">
        <v>26</v>
      </c>
      <c r="O5" s="55">
        <v>431</v>
      </c>
      <c r="P5" s="39"/>
      <c r="Q5" s="8"/>
      <c r="R5" s="8"/>
      <c r="T5" s="196"/>
      <c r="U5" s="195"/>
      <c r="V5" s="45" t="s">
        <v>645</v>
      </c>
      <c r="W5" s="47">
        <f>SUMIF($B$2:$B$993,"國小",$I$2:$I$993)</f>
        <v>0</v>
      </c>
    </row>
    <row r="6" spans="1:23">
      <c r="A6" s="102">
        <v>4</v>
      </c>
      <c r="B6" s="102" t="s">
        <v>672</v>
      </c>
      <c r="C6" s="102" t="s">
        <v>1074</v>
      </c>
      <c r="D6" s="8" t="s">
        <v>1073</v>
      </c>
      <c r="E6" s="8" t="s">
        <v>675</v>
      </c>
      <c r="F6" s="102"/>
      <c r="G6" s="55" t="s">
        <v>680</v>
      </c>
      <c r="H6" s="55" t="s">
        <v>680</v>
      </c>
      <c r="I6" s="55" t="s">
        <v>680</v>
      </c>
      <c r="J6" s="55" t="s">
        <v>680</v>
      </c>
      <c r="K6" s="55" t="s">
        <v>680</v>
      </c>
      <c r="L6" s="55" t="s">
        <v>680</v>
      </c>
      <c r="M6" s="55">
        <v>1</v>
      </c>
      <c r="N6" s="55">
        <v>1</v>
      </c>
      <c r="O6" s="55" t="s">
        <v>631</v>
      </c>
      <c r="P6" s="38"/>
      <c r="Q6" s="23"/>
      <c r="R6" s="23"/>
      <c r="T6" s="196"/>
      <c r="U6" s="197" t="s">
        <v>648</v>
      </c>
      <c r="V6" s="45" t="s">
        <v>653</v>
      </c>
      <c r="W6" s="47">
        <v>0</v>
      </c>
    </row>
    <row r="7" spans="1:23">
      <c r="A7" s="8">
        <v>5</v>
      </c>
      <c r="B7" s="102" t="s">
        <v>674</v>
      </c>
      <c r="C7" s="102" t="s">
        <v>1069</v>
      </c>
      <c r="D7" s="102" t="s">
        <v>673</v>
      </c>
      <c r="E7" s="102" t="s">
        <v>676</v>
      </c>
      <c r="F7" s="102"/>
      <c r="G7" s="55" t="s">
        <v>680</v>
      </c>
      <c r="H7" s="55" t="s">
        <v>680</v>
      </c>
      <c r="I7" s="55" t="s">
        <v>680</v>
      </c>
      <c r="J7" s="55" t="s">
        <v>680</v>
      </c>
      <c r="K7" s="55" t="s">
        <v>680</v>
      </c>
      <c r="L7" s="55" t="s">
        <v>680</v>
      </c>
      <c r="M7" s="55" t="s">
        <v>631</v>
      </c>
      <c r="N7" s="55" t="s">
        <v>631</v>
      </c>
      <c r="O7" s="55" t="s">
        <v>631</v>
      </c>
      <c r="P7" s="38"/>
      <c r="Q7" s="23"/>
      <c r="R7" s="23"/>
      <c r="T7" s="196"/>
      <c r="U7" s="197"/>
      <c r="V7" s="45" t="s">
        <v>640</v>
      </c>
      <c r="W7" s="47">
        <f>SUMIF($B$2:$B$993,"國中",$G$2:$G$993)</f>
        <v>0</v>
      </c>
    </row>
    <row r="8" spans="1:23">
      <c r="A8" s="102">
        <v>6</v>
      </c>
      <c r="B8" s="8" t="s">
        <v>42</v>
      </c>
      <c r="C8" s="102" t="s">
        <v>1071</v>
      </c>
      <c r="D8" s="102" t="s">
        <v>1070</v>
      </c>
      <c r="E8" s="102" t="s">
        <v>1072</v>
      </c>
      <c r="F8" s="8" t="s">
        <v>106</v>
      </c>
      <c r="G8" s="55" t="s">
        <v>631</v>
      </c>
      <c r="H8" s="55" t="s">
        <v>631</v>
      </c>
      <c r="I8" s="55" t="s">
        <v>631</v>
      </c>
      <c r="J8" s="55" t="s">
        <v>631</v>
      </c>
      <c r="K8" s="55" t="s">
        <v>631</v>
      </c>
      <c r="L8" s="55" t="s">
        <v>631</v>
      </c>
      <c r="M8" s="55" t="s">
        <v>631</v>
      </c>
      <c r="N8" s="55" t="s">
        <v>631</v>
      </c>
      <c r="O8" s="55" t="s">
        <v>631</v>
      </c>
      <c r="T8" s="196"/>
      <c r="U8" s="197"/>
      <c r="V8" s="45" t="s">
        <v>643</v>
      </c>
      <c r="W8" s="47">
        <f>SUMIF($B$2:$B$993,"國小",$H$2:$H$993)</f>
        <v>0</v>
      </c>
    </row>
    <row r="9" spans="1:23">
      <c r="T9" s="196"/>
      <c r="U9" s="197"/>
      <c r="V9" s="45" t="s">
        <v>645</v>
      </c>
      <c r="W9" s="47">
        <f>SUMIF($B$2:$B$993,"國中",$I$2:$I$993)</f>
        <v>0</v>
      </c>
    </row>
    <row r="10" spans="1:23">
      <c r="T10" s="196"/>
      <c r="U10" s="195" t="s">
        <v>649</v>
      </c>
      <c r="V10" s="45" t="s">
        <v>653</v>
      </c>
      <c r="W10" s="47">
        <v>0</v>
      </c>
    </row>
    <row r="11" spans="1:23">
      <c r="T11" s="196"/>
      <c r="U11" s="195"/>
      <c r="V11" s="45" t="s">
        <v>640</v>
      </c>
      <c r="W11" s="47">
        <f>SUMIF($B$2:$B$993,"高中職",$G$2:$G$993)</f>
        <v>0</v>
      </c>
    </row>
    <row r="12" spans="1:23">
      <c r="T12" s="196"/>
      <c r="U12" s="195"/>
      <c r="V12" s="45" t="s">
        <v>643</v>
      </c>
      <c r="W12" s="47">
        <f>SUMIF($B$2:$B$993,"高中職",$H$2:$H$993)</f>
        <v>0</v>
      </c>
    </row>
    <row r="13" spans="1:23">
      <c r="T13" s="196"/>
      <c r="U13" s="195"/>
      <c r="V13" s="45" t="s">
        <v>645</v>
      </c>
      <c r="W13" s="47">
        <f>SUMIF($B$2:$B$993,"高中職",$I$2:$I$993)</f>
        <v>0</v>
      </c>
    </row>
    <row r="14" spans="1:23">
      <c r="T14" s="196"/>
      <c r="U14" s="195" t="s">
        <v>650</v>
      </c>
      <c r="V14" s="45" t="s">
        <v>653</v>
      </c>
      <c r="W14" s="47">
        <v>0</v>
      </c>
    </row>
    <row r="15" spans="1:23">
      <c r="T15" s="196"/>
      <c r="U15" s="195"/>
      <c r="V15" s="45" t="s">
        <v>640</v>
      </c>
      <c r="W15" s="47">
        <f>SUMIF($B$2:$B$993,"大學",$G$2:$G$993)</f>
        <v>0</v>
      </c>
    </row>
    <row r="16" spans="1:23">
      <c r="T16" s="196"/>
      <c r="U16" s="195"/>
      <c r="V16" s="45" t="s">
        <v>643</v>
      </c>
      <c r="W16" s="47">
        <f>SUMIF($B$2:$B$993,"大學",$H$2:$H$993)</f>
        <v>0</v>
      </c>
    </row>
    <row r="17" spans="20:23">
      <c r="T17" s="196"/>
      <c r="U17" s="195"/>
      <c r="V17" s="45" t="s">
        <v>645</v>
      </c>
      <c r="W17" s="47">
        <f>SUMIF($B$2:$B$993,"大學",$I$2:$I$993)</f>
        <v>0</v>
      </c>
    </row>
    <row r="18" spans="20:23">
      <c r="T18" s="196"/>
      <c r="U18" s="195" t="s">
        <v>654</v>
      </c>
      <c r="V18" s="45" t="s">
        <v>653</v>
      </c>
      <c r="W18" s="47">
        <f>W2+W6+W10+W14</f>
        <v>0</v>
      </c>
    </row>
    <row r="19" spans="20:23">
      <c r="T19" s="196"/>
      <c r="U19" s="195"/>
      <c r="V19" s="45" t="s">
        <v>640</v>
      </c>
      <c r="W19" s="47">
        <f>W3+W7+W11+W15</f>
        <v>0</v>
      </c>
    </row>
    <row r="20" spans="20:23">
      <c r="T20" s="196"/>
      <c r="U20" s="195"/>
      <c r="V20" s="45" t="s">
        <v>643</v>
      </c>
      <c r="W20" s="47">
        <f>W4+W8+W12+W16</f>
        <v>0</v>
      </c>
    </row>
    <row r="21" spans="20:23">
      <c r="T21" s="196"/>
      <c r="U21" s="195"/>
      <c r="V21" s="45" t="s">
        <v>645</v>
      </c>
      <c r="W21" s="47">
        <f>W5+W9+W13+W17</f>
        <v>0</v>
      </c>
    </row>
    <row r="22" spans="20:23">
      <c r="T22" s="196" t="s">
        <v>646</v>
      </c>
      <c r="U22" s="195" t="s">
        <v>647</v>
      </c>
      <c r="V22" s="45" t="s">
        <v>653</v>
      </c>
      <c r="W22" s="47">
        <v>3</v>
      </c>
    </row>
    <row r="23" spans="20:23">
      <c r="T23" s="196"/>
      <c r="U23" s="195"/>
      <c r="V23" s="45" t="s">
        <v>640</v>
      </c>
      <c r="W23" s="47">
        <f>SUMIF($B$2:$B$993,"國小",$J$2:$J$993)</f>
        <v>12</v>
      </c>
    </row>
    <row r="24" spans="20:23">
      <c r="T24" s="196"/>
      <c r="U24" s="195"/>
      <c r="V24" s="45" t="s">
        <v>643</v>
      </c>
      <c r="W24" s="47">
        <f>SUMIF($B$2:$B$993,"國小",$K$2:$K$993)</f>
        <v>10</v>
      </c>
    </row>
    <row r="25" spans="20:23">
      <c r="T25" s="196"/>
      <c r="U25" s="195"/>
      <c r="V25" s="45" t="s">
        <v>645</v>
      </c>
      <c r="W25" s="47">
        <f>SUMIF($B$2:$B$993,"國小",$L$2:$L$993)</f>
        <v>129</v>
      </c>
    </row>
    <row r="26" spans="20:23">
      <c r="T26" s="196"/>
      <c r="U26" s="197" t="s">
        <v>648</v>
      </c>
      <c r="V26" s="45" t="s">
        <v>653</v>
      </c>
      <c r="W26" s="47">
        <v>0</v>
      </c>
    </row>
    <row r="27" spans="20:23">
      <c r="T27" s="196"/>
      <c r="U27" s="197"/>
      <c r="V27" s="45" t="s">
        <v>640</v>
      </c>
      <c r="W27" s="47">
        <f>SUMIF($B$2:$B$993,"國中",$J$2:$J$993)</f>
        <v>0</v>
      </c>
    </row>
    <row r="28" spans="20:23">
      <c r="T28" s="196"/>
      <c r="U28" s="197"/>
      <c r="V28" s="45" t="s">
        <v>643</v>
      </c>
      <c r="W28" s="47">
        <f>SUMIF($B$2:$B$993,"國中",$K$2:$K$993)</f>
        <v>0</v>
      </c>
    </row>
    <row r="29" spans="20:23">
      <c r="T29" s="196"/>
      <c r="U29" s="197"/>
      <c r="V29" s="45" t="s">
        <v>645</v>
      </c>
      <c r="W29" s="47">
        <f>SUMIF($B$2:$B$993,"國中",$L$2:$L$993)</f>
        <v>0</v>
      </c>
    </row>
    <row r="30" spans="20:23">
      <c r="T30" s="196"/>
      <c r="U30" s="195" t="s">
        <v>649</v>
      </c>
      <c r="V30" s="45" t="s">
        <v>653</v>
      </c>
      <c r="W30" s="47">
        <v>0</v>
      </c>
    </row>
    <row r="31" spans="20:23">
      <c r="T31" s="196"/>
      <c r="U31" s="195"/>
      <c r="V31" s="45" t="s">
        <v>640</v>
      </c>
      <c r="W31" s="47">
        <f>SUMIF($B$2:$B$993,"高中職",$J$2:$J$993)</f>
        <v>0</v>
      </c>
    </row>
    <row r="32" spans="20:23">
      <c r="T32" s="196"/>
      <c r="U32" s="195"/>
      <c r="V32" s="45" t="s">
        <v>643</v>
      </c>
      <c r="W32" s="47">
        <f>SUMIF($B$2:$B$993,"高中職",$K$2:$K$993)</f>
        <v>0</v>
      </c>
    </row>
    <row r="33" spans="20:23">
      <c r="T33" s="196"/>
      <c r="U33" s="195"/>
      <c r="V33" s="45" t="s">
        <v>645</v>
      </c>
      <c r="W33" s="47">
        <f>SUMIF($B$2:$B$993,"高中職",$L$2:$L$993)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SUMIF($B$2:$B$993,"大學",$J$2:$J$993)</f>
        <v>0</v>
      </c>
    </row>
    <row r="36" spans="20:23">
      <c r="T36" s="196"/>
      <c r="U36" s="195"/>
      <c r="V36" s="45" t="s">
        <v>643</v>
      </c>
      <c r="W36" s="47">
        <f>SUMIF($B$2:$B$993,"大學",$K$2:$K$993)</f>
        <v>0</v>
      </c>
    </row>
    <row r="37" spans="20:23">
      <c r="T37" s="196"/>
      <c r="U37" s="195"/>
      <c r="V37" s="45" t="s">
        <v>645</v>
      </c>
      <c r="W37" s="47">
        <f>SUMIF($B$2:$B$993,"大學",$L$2:$L$993)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3</v>
      </c>
    </row>
    <row r="39" spans="20:23">
      <c r="T39" s="196"/>
      <c r="U39" s="195"/>
      <c r="V39" s="45" t="s">
        <v>640</v>
      </c>
      <c r="W39" s="47">
        <f>W23+W27+W31+W35</f>
        <v>12</v>
      </c>
    </row>
    <row r="40" spans="20:23">
      <c r="T40" s="196"/>
      <c r="U40" s="195"/>
      <c r="V40" s="45" t="s">
        <v>643</v>
      </c>
      <c r="W40" s="47">
        <f>W24+W28+W32+W36</f>
        <v>10</v>
      </c>
    </row>
    <row r="41" spans="20:23">
      <c r="T41" s="196"/>
      <c r="U41" s="195"/>
      <c r="V41" s="45" t="s">
        <v>645</v>
      </c>
      <c r="W41" s="47">
        <f>W25+W29+W33+W37</f>
        <v>129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SUMPRODUCT(--EXACT($B$2:$B$998,U2))</f>
        <v>4</v>
      </c>
    </row>
    <row r="43" spans="20:23">
      <c r="T43" s="196"/>
      <c r="U43" s="195"/>
      <c r="V43" s="45" t="s">
        <v>640</v>
      </c>
      <c r="W43" s="49">
        <f>SUMIF($B$2:$B$993,"國小",$M$2:$M$993)</f>
        <v>26</v>
      </c>
    </row>
    <row r="44" spans="20:23">
      <c r="T44" s="196"/>
      <c r="U44" s="195"/>
      <c r="V44" s="45" t="s">
        <v>643</v>
      </c>
      <c r="W44" s="47">
        <f>SUMIF($B$2:$B$993,"國小",$N$2:$N$993)</f>
        <v>33</v>
      </c>
    </row>
    <row r="45" spans="20:23">
      <c r="T45" s="196"/>
      <c r="U45" s="195"/>
      <c r="V45" s="45" t="s">
        <v>645</v>
      </c>
      <c r="W45" s="47">
        <f>SUMIF($B$2:$B$993,"國小",$O$2:$O$993)</f>
        <v>510</v>
      </c>
    </row>
    <row r="46" spans="20:23">
      <c r="T46" s="196"/>
      <c r="U46" s="197" t="s">
        <v>648</v>
      </c>
      <c r="V46" s="45" t="s">
        <v>653</v>
      </c>
      <c r="W46" s="47">
        <f>SUMPRODUCT(--EXACT($B$2:$B$998,U46))</f>
        <v>0</v>
      </c>
    </row>
    <row r="47" spans="20:23">
      <c r="T47" s="196"/>
      <c r="U47" s="197"/>
      <c r="V47" s="45" t="s">
        <v>640</v>
      </c>
      <c r="W47" s="49">
        <f>SUMIF($B$2:$B$993,"國中",$M$2:$M$993)</f>
        <v>0</v>
      </c>
    </row>
    <row r="48" spans="20:23">
      <c r="T48" s="196"/>
      <c r="U48" s="197"/>
      <c r="V48" s="45" t="s">
        <v>643</v>
      </c>
      <c r="W48" s="47">
        <f>SUMIF($B$2:$B$993,"國中",$N$2:$N$993)</f>
        <v>0</v>
      </c>
    </row>
    <row r="49" spans="20:23">
      <c r="T49" s="196"/>
      <c r="U49" s="197"/>
      <c r="V49" s="45" t="s">
        <v>645</v>
      </c>
      <c r="W49" s="47">
        <f>SUMIF($B$2:$B$993,"國中",$O$2:$O$993)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1</v>
      </c>
    </row>
    <row r="51" spans="20:23">
      <c r="T51" s="196"/>
      <c r="U51" s="195"/>
      <c r="V51" s="45" t="s">
        <v>640</v>
      </c>
      <c r="W51" s="49">
        <f>SUMIF($B$2:$B$993,"高中職",$M$2:$M$993)</f>
        <v>1</v>
      </c>
    </row>
    <row r="52" spans="20:23">
      <c r="T52" s="196"/>
      <c r="U52" s="195"/>
      <c r="V52" s="45" t="s">
        <v>643</v>
      </c>
      <c r="W52" s="47">
        <f>SUMIF($B$2:$B$993,"高中職",$N$2:$N$993)</f>
        <v>1</v>
      </c>
    </row>
    <row r="53" spans="20:23">
      <c r="T53" s="196"/>
      <c r="U53" s="195"/>
      <c r="V53" s="45" t="s">
        <v>645</v>
      </c>
      <c r="W53" s="47">
        <f>SUMIF($B$2:$B$993,"高中職",$O$2:$O$993)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1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6</v>
      </c>
    </row>
    <row r="59" spans="20:23">
      <c r="T59" s="196"/>
      <c r="U59" s="195"/>
      <c r="V59" s="45" t="s">
        <v>640</v>
      </c>
      <c r="W59" s="47">
        <f>W43+W47+W51+W55</f>
        <v>27</v>
      </c>
    </row>
    <row r="60" spans="20:23">
      <c r="T60" s="196"/>
      <c r="U60" s="195"/>
      <c r="V60" s="45" t="s">
        <v>643</v>
      </c>
      <c r="W60" s="47">
        <f>W44+W48+W52+W56</f>
        <v>34</v>
      </c>
    </row>
    <row r="61" spans="20:23">
      <c r="T61" s="196"/>
      <c r="U61" s="195"/>
      <c r="V61" s="45" t="s">
        <v>645</v>
      </c>
      <c r="W61" s="47">
        <f>W45+W49+W53+W57</f>
        <v>510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C2">
    <cfRule type="duplicateValues" dxfId="253" priority="2"/>
  </conditionalFormatting>
  <conditionalFormatting sqref="C2">
    <cfRule type="duplicateValues" dxfId="252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1"/>
  <sheetViews>
    <sheetView topLeftCell="A19" workbookViewId="0">
      <selection activeCell="F41" sqref="F41"/>
    </sheetView>
  </sheetViews>
  <sheetFormatPr defaultColWidth="8.77734375" defaultRowHeight="15.6"/>
  <cols>
    <col min="1" max="1" width="4.77734375" style="15" bestFit="1" customWidth="1"/>
    <col min="2" max="2" width="8.77734375" style="15" bestFit="1" customWidth="1"/>
    <col min="3" max="3" width="9.6640625" style="28" bestFit="1" customWidth="1"/>
    <col min="4" max="4" width="18.6640625" style="15" bestFit="1" customWidth="1"/>
    <col min="5" max="5" width="19.33203125" style="15" bestFit="1" customWidth="1"/>
    <col min="6" max="6" width="14.6640625" style="15" bestFit="1" customWidth="1"/>
    <col min="7" max="7" width="8" style="63" bestFit="1" customWidth="1"/>
    <col min="8" max="9" width="13.109375" style="63" bestFit="1" customWidth="1"/>
    <col min="10" max="10" width="8" style="63" bestFit="1" customWidth="1"/>
    <col min="11" max="12" width="13.109375" style="63" bestFit="1" customWidth="1"/>
    <col min="13" max="13" width="9.44140625" style="63" bestFit="1" customWidth="1"/>
    <col min="14" max="15" width="13.109375" style="63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48" ht="20.100000000000001" customHeight="1">
      <c r="A1" s="199" t="s">
        <v>1132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8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2" t="s">
        <v>55</v>
      </c>
      <c r="H2" s="52" t="s">
        <v>48</v>
      </c>
      <c r="I2" s="52" t="s">
        <v>47</v>
      </c>
      <c r="J2" s="52" t="s">
        <v>610</v>
      </c>
      <c r="K2" s="52" t="s">
        <v>49</v>
      </c>
      <c r="L2" s="52" t="s">
        <v>50</v>
      </c>
      <c r="M2" s="52" t="s">
        <v>681</v>
      </c>
      <c r="N2" s="52" t="s">
        <v>51</v>
      </c>
      <c r="O2" s="52" t="s">
        <v>655</v>
      </c>
      <c r="P2" s="62" t="s">
        <v>682</v>
      </c>
      <c r="Q2" s="62" t="s">
        <v>52</v>
      </c>
      <c r="R2" s="62" t="s">
        <v>683</v>
      </c>
      <c r="T2" s="196" t="s">
        <v>639</v>
      </c>
      <c r="U2" s="195" t="s">
        <v>647</v>
      </c>
      <c r="V2" s="45" t="s">
        <v>653</v>
      </c>
      <c r="W2" s="47">
        <v>1</v>
      </c>
    </row>
    <row r="3" spans="1:48" ht="30.9" customHeight="1">
      <c r="A3" s="8">
        <v>1</v>
      </c>
      <c r="B3" s="8" t="s">
        <v>42</v>
      </c>
      <c r="C3" s="8" t="s">
        <v>1110</v>
      </c>
      <c r="D3" s="8" t="s">
        <v>1109</v>
      </c>
      <c r="E3" s="8" t="s">
        <v>584</v>
      </c>
      <c r="F3" s="8" t="s">
        <v>106</v>
      </c>
      <c r="G3" s="33">
        <v>2</v>
      </c>
      <c r="H3" s="33">
        <v>2</v>
      </c>
      <c r="I3" s="33">
        <v>33</v>
      </c>
      <c r="J3" s="36" t="s">
        <v>631</v>
      </c>
      <c r="K3" s="36" t="s">
        <v>631</v>
      </c>
      <c r="L3" s="36" t="s">
        <v>631</v>
      </c>
      <c r="M3" s="36" t="s">
        <v>631</v>
      </c>
      <c r="N3" s="36" t="s">
        <v>631</v>
      </c>
      <c r="O3" s="36" t="s">
        <v>631</v>
      </c>
      <c r="P3" s="8"/>
      <c r="Q3" s="8"/>
      <c r="R3" s="8"/>
      <c r="T3" s="196"/>
      <c r="U3" s="195"/>
      <c r="V3" s="45" t="s">
        <v>640</v>
      </c>
      <c r="W3" s="47">
        <f>SUMIF($B$2:$B$993,"國小",$G$2:$G$993)</f>
        <v>2</v>
      </c>
    </row>
    <row r="4" spans="1:48" ht="20.100000000000001" customHeight="1">
      <c r="A4" s="8">
        <v>2</v>
      </c>
      <c r="B4" s="12" t="s">
        <v>131</v>
      </c>
      <c r="C4" s="12" t="s">
        <v>1092</v>
      </c>
      <c r="D4" s="12" t="s">
        <v>153</v>
      </c>
      <c r="E4" s="8" t="s">
        <v>134</v>
      </c>
      <c r="F4" s="8"/>
      <c r="G4" s="36" t="s">
        <v>631</v>
      </c>
      <c r="H4" s="36" t="s">
        <v>631</v>
      </c>
      <c r="I4" s="36" t="s">
        <v>631</v>
      </c>
      <c r="J4" s="36" t="s">
        <v>631</v>
      </c>
      <c r="K4" s="36" t="s">
        <v>631</v>
      </c>
      <c r="L4" s="36" t="s">
        <v>631</v>
      </c>
      <c r="M4" s="36" t="s">
        <v>631</v>
      </c>
      <c r="N4" s="36" t="s">
        <v>631</v>
      </c>
      <c r="O4" s="36" t="s">
        <v>631</v>
      </c>
      <c r="P4" s="8"/>
      <c r="Q4" s="8"/>
      <c r="R4" s="8"/>
      <c r="T4" s="196"/>
      <c r="U4" s="195"/>
      <c r="V4" s="45" t="s">
        <v>643</v>
      </c>
      <c r="W4" s="47">
        <f>SUMIF($B$2:$B$993,"國小",$H$2:$H$993)</f>
        <v>2</v>
      </c>
    </row>
    <row r="5" spans="1:48" ht="20.100000000000001" customHeight="1">
      <c r="A5" s="8">
        <v>3</v>
      </c>
      <c r="B5" s="12" t="s">
        <v>131</v>
      </c>
      <c r="C5" s="12" t="s">
        <v>1093</v>
      </c>
      <c r="D5" s="12" t="s">
        <v>154</v>
      </c>
      <c r="E5" s="8" t="s">
        <v>134</v>
      </c>
      <c r="F5" s="8"/>
      <c r="G5" s="36" t="s">
        <v>631</v>
      </c>
      <c r="H5" s="36" t="s">
        <v>631</v>
      </c>
      <c r="I5" s="36" t="s">
        <v>631</v>
      </c>
      <c r="J5" s="36" t="s">
        <v>631</v>
      </c>
      <c r="K5" s="36" t="s">
        <v>631</v>
      </c>
      <c r="L5" s="36" t="s">
        <v>631</v>
      </c>
      <c r="M5" s="36" t="s">
        <v>631</v>
      </c>
      <c r="N5" s="36" t="s">
        <v>631</v>
      </c>
      <c r="O5" s="36" t="s">
        <v>631</v>
      </c>
      <c r="P5" s="8"/>
      <c r="Q5" s="8"/>
      <c r="R5" s="8"/>
      <c r="T5" s="196"/>
      <c r="U5" s="195"/>
      <c r="V5" s="45" t="s">
        <v>645</v>
      </c>
      <c r="W5" s="47">
        <f>SUMIF($B$2:$B$993,"國小",$I$2:$I$993)</f>
        <v>33</v>
      </c>
    </row>
    <row r="6" spans="1:48" ht="20.100000000000001" customHeight="1">
      <c r="A6" s="8">
        <v>4</v>
      </c>
      <c r="B6" s="12" t="s">
        <v>132</v>
      </c>
      <c r="C6" s="12" t="s">
        <v>1080</v>
      </c>
      <c r="D6" s="12" t="s">
        <v>155</v>
      </c>
      <c r="E6" s="8" t="s">
        <v>134</v>
      </c>
      <c r="F6" s="8"/>
      <c r="G6" s="36" t="s">
        <v>631</v>
      </c>
      <c r="H6" s="36" t="s">
        <v>631</v>
      </c>
      <c r="I6" s="36" t="s">
        <v>631</v>
      </c>
      <c r="J6" s="36" t="s">
        <v>631</v>
      </c>
      <c r="K6" s="36" t="s">
        <v>631</v>
      </c>
      <c r="L6" s="36" t="s">
        <v>631</v>
      </c>
      <c r="M6" s="36" t="s">
        <v>631</v>
      </c>
      <c r="N6" s="36" t="s">
        <v>631</v>
      </c>
      <c r="O6" s="36" t="s">
        <v>631</v>
      </c>
      <c r="P6" s="8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8" s="19" customFormat="1" ht="20.100000000000001" customHeight="1">
      <c r="A7" s="8">
        <v>5</v>
      </c>
      <c r="B7" s="12" t="s">
        <v>132</v>
      </c>
      <c r="C7" s="12" t="s">
        <v>1081</v>
      </c>
      <c r="D7" s="12" t="s">
        <v>684</v>
      </c>
      <c r="E7" s="8" t="s">
        <v>134</v>
      </c>
      <c r="F7" s="10"/>
      <c r="G7" s="36" t="s">
        <v>631</v>
      </c>
      <c r="H7" s="36" t="s">
        <v>631</v>
      </c>
      <c r="I7" s="36" t="s">
        <v>631</v>
      </c>
      <c r="J7" s="36" t="s">
        <v>631</v>
      </c>
      <c r="K7" s="36" t="s">
        <v>631</v>
      </c>
      <c r="L7" s="36" t="s">
        <v>631</v>
      </c>
      <c r="M7" s="36" t="s">
        <v>631</v>
      </c>
      <c r="N7" s="36" t="s">
        <v>631</v>
      </c>
      <c r="O7" s="36" t="s">
        <v>631</v>
      </c>
      <c r="P7" s="8"/>
      <c r="Q7" s="8"/>
      <c r="R7" s="8"/>
      <c r="S7" s="18"/>
      <c r="T7" s="196"/>
      <c r="U7" s="197"/>
      <c r="V7" s="45" t="s">
        <v>640</v>
      </c>
      <c r="W7" s="47">
        <f>SUMIF($B$2:$B$993,"國中",$G$2:$G$993)</f>
        <v>0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</row>
    <row r="8" spans="1:48" ht="20.100000000000001" customHeight="1">
      <c r="A8" s="8">
        <v>6</v>
      </c>
      <c r="B8" s="12" t="s">
        <v>132</v>
      </c>
      <c r="C8" s="12" t="s">
        <v>1082</v>
      </c>
      <c r="D8" s="12" t="s">
        <v>156</v>
      </c>
      <c r="E8" s="8" t="s">
        <v>134</v>
      </c>
      <c r="F8" s="8"/>
      <c r="G8" s="36" t="s">
        <v>631</v>
      </c>
      <c r="H8" s="36" t="s">
        <v>631</v>
      </c>
      <c r="I8" s="36" t="s">
        <v>631</v>
      </c>
      <c r="J8" s="36" t="s">
        <v>631</v>
      </c>
      <c r="K8" s="36" t="s">
        <v>631</v>
      </c>
      <c r="L8" s="36" t="s">
        <v>631</v>
      </c>
      <c r="M8" s="32">
        <v>9</v>
      </c>
      <c r="N8" s="36" t="s">
        <v>631</v>
      </c>
      <c r="O8" s="32">
        <v>151</v>
      </c>
      <c r="P8" s="8"/>
      <c r="Q8" s="8"/>
      <c r="R8" s="8"/>
      <c r="T8" s="196"/>
      <c r="U8" s="197"/>
      <c r="V8" s="45" t="s">
        <v>643</v>
      </c>
      <c r="W8" s="47">
        <f>SUMIF($B$2:$B$993,"國小",$H$2:$H$993)</f>
        <v>2</v>
      </c>
    </row>
    <row r="9" spans="1:48" ht="20.100000000000001" customHeight="1">
      <c r="A9" s="8">
        <v>7</v>
      </c>
      <c r="B9" s="12" t="s">
        <v>132</v>
      </c>
      <c r="C9" s="12" t="s">
        <v>1083</v>
      </c>
      <c r="D9" s="12" t="s">
        <v>157</v>
      </c>
      <c r="E9" s="8" t="s">
        <v>134</v>
      </c>
      <c r="F9" s="8"/>
      <c r="G9" s="36" t="s">
        <v>631</v>
      </c>
      <c r="H9" s="36" t="s">
        <v>631</v>
      </c>
      <c r="I9" s="36" t="s">
        <v>631</v>
      </c>
      <c r="J9" s="36" t="s">
        <v>631</v>
      </c>
      <c r="K9" s="36" t="s">
        <v>631</v>
      </c>
      <c r="L9" s="36" t="s">
        <v>631</v>
      </c>
      <c r="M9" s="36" t="s">
        <v>631</v>
      </c>
      <c r="N9" s="36" t="s">
        <v>631</v>
      </c>
      <c r="O9" s="36" t="s">
        <v>631</v>
      </c>
      <c r="P9" s="8"/>
      <c r="Q9" s="8"/>
      <c r="R9" s="8"/>
      <c r="T9" s="196"/>
      <c r="U9" s="197"/>
      <c r="V9" s="45" t="s">
        <v>645</v>
      </c>
      <c r="W9" s="47">
        <f>SUMIF($B$2:$B$993,"國中",$I$2:$I$993)</f>
        <v>0</v>
      </c>
    </row>
    <row r="10" spans="1:48" ht="20.100000000000001" customHeight="1">
      <c r="A10" s="8">
        <v>8</v>
      </c>
      <c r="B10" s="12" t="s">
        <v>131</v>
      </c>
      <c r="C10" s="12" t="s">
        <v>1094</v>
      </c>
      <c r="D10" s="12" t="s">
        <v>158</v>
      </c>
      <c r="E10" s="8" t="s">
        <v>134</v>
      </c>
      <c r="F10" s="8"/>
      <c r="G10" s="36" t="s">
        <v>631</v>
      </c>
      <c r="H10" s="36" t="s">
        <v>631</v>
      </c>
      <c r="I10" s="36" t="s">
        <v>631</v>
      </c>
      <c r="J10" s="36" t="s">
        <v>631</v>
      </c>
      <c r="K10" s="36" t="s">
        <v>631</v>
      </c>
      <c r="L10" s="36" t="s">
        <v>631</v>
      </c>
      <c r="M10" s="32">
        <v>1</v>
      </c>
      <c r="N10" s="36" t="s">
        <v>631</v>
      </c>
      <c r="O10" s="32">
        <v>28</v>
      </c>
      <c r="P10" s="8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8" ht="20.100000000000001" customHeight="1">
      <c r="A11" s="8">
        <v>9</v>
      </c>
      <c r="B11" s="12" t="s">
        <v>132</v>
      </c>
      <c r="C11" s="12" t="s">
        <v>1084</v>
      </c>
      <c r="D11" s="12" t="s">
        <v>159</v>
      </c>
      <c r="E11" s="8" t="s">
        <v>134</v>
      </c>
      <c r="F11" s="8"/>
      <c r="G11" s="36" t="s">
        <v>631</v>
      </c>
      <c r="H11" s="36" t="s">
        <v>631</v>
      </c>
      <c r="I11" s="36" t="s">
        <v>631</v>
      </c>
      <c r="J11" s="36" t="s">
        <v>631</v>
      </c>
      <c r="K11" s="36" t="s">
        <v>631</v>
      </c>
      <c r="L11" s="36" t="s">
        <v>631</v>
      </c>
      <c r="M11" s="36" t="s">
        <v>631</v>
      </c>
      <c r="N11" s="36" t="s">
        <v>631</v>
      </c>
      <c r="O11" s="36" t="s">
        <v>631</v>
      </c>
      <c r="P11" s="8"/>
      <c r="Q11" s="8"/>
      <c r="R11" s="8"/>
      <c r="T11" s="196"/>
      <c r="U11" s="195"/>
      <c r="V11" s="45" t="s">
        <v>640</v>
      </c>
      <c r="W11" s="47">
        <f>SUMIF($B$2:$B$993,"高中職",$G$2:$G$993)</f>
        <v>0</v>
      </c>
    </row>
    <row r="12" spans="1:48" ht="20.100000000000001" customHeight="1">
      <c r="A12" s="8">
        <v>10</v>
      </c>
      <c r="B12" s="12" t="s">
        <v>132</v>
      </c>
      <c r="C12" s="12" t="s">
        <v>1085</v>
      </c>
      <c r="D12" s="12" t="s">
        <v>160</v>
      </c>
      <c r="E12" s="8" t="s">
        <v>134</v>
      </c>
      <c r="F12" s="10"/>
      <c r="G12" s="36" t="s">
        <v>631</v>
      </c>
      <c r="H12" s="36" t="s">
        <v>631</v>
      </c>
      <c r="I12" s="36" t="s">
        <v>631</v>
      </c>
      <c r="J12" s="36" t="s">
        <v>631</v>
      </c>
      <c r="K12" s="36" t="s">
        <v>631</v>
      </c>
      <c r="L12" s="36" t="s">
        <v>631</v>
      </c>
      <c r="M12" s="36" t="s">
        <v>631</v>
      </c>
      <c r="N12" s="36" t="s">
        <v>631</v>
      </c>
      <c r="O12" s="36" t="s">
        <v>631</v>
      </c>
      <c r="P12" s="8"/>
      <c r="Q12" s="8"/>
      <c r="R12" s="8"/>
      <c r="T12" s="196"/>
      <c r="U12" s="195"/>
      <c r="V12" s="45" t="s">
        <v>643</v>
      </c>
      <c r="W12" s="47">
        <f>SUMIF($B$2:$B$993,"高中職",$H$2:$H$993)</f>
        <v>0</v>
      </c>
    </row>
    <row r="13" spans="1:48" ht="20.100000000000001" customHeight="1">
      <c r="A13" s="8">
        <v>11</v>
      </c>
      <c r="B13" s="12" t="s">
        <v>1078</v>
      </c>
      <c r="C13" s="12" t="s">
        <v>1079</v>
      </c>
      <c r="D13" s="12" t="s">
        <v>161</v>
      </c>
      <c r="E13" s="8" t="s">
        <v>134</v>
      </c>
      <c r="F13" s="10"/>
      <c r="G13" s="36" t="s">
        <v>631</v>
      </c>
      <c r="H13" s="36" t="s">
        <v>631</v>
      </c>
      <c r="I13" s="36" t="s">
        <v>631</v>
      </c>
      <c r="J13" s="36" t="s">
        <v>631</v>
      </c>
      <c r="K13" s="36" t="s">
        <v>631</v>
      </c>
      <c r="L13" s="36" t="s">
        <v>631</v>
      </c>
      <c r="M13" s="36" t="s">
        <v>631</v>
      </c>
      <c r="N13" s="36" t="s">
        <v>631</v>
      </c>
      <c r="O13" s="36" t="s">
        <v>631</v>
      </c>
      <c r="P13" s="8"/>
      <c r="Q13" s="8"/>
      <c r="R13" s="8"/>
      <c r="T13" s="196"/>
      <c r="U13" s="195"/>
      <c r="V13" s="45" t="s">
        <v>645</v>
      </c>
      <c r="W13" s="47">
        <f>SUMIF($B$2:$B$993,"高中職",$I$2:$I$993)</f>
        <v>0</v>
      </c>
    </row>
    <row r="14" spans="1:48" ht="20.100000000000001" customHeight="1">
      <c r="A14" s="8">
        <v>12</v>
      </c>
      <c r="B14" s="12" t="s">
        <v>131</v>
      </c>
      <c r="C14" s="12" t="s">
        <v>1095</v>
      </c>
      <c r="D14" s="12" t="s">
        <v>162</v>
      </c>
      <c r="E14" s="8" t="s">
        <v>134</v>
      </c>
      <c r="F14" s="10"/>
      <c r="G14" s="36" t="s">
        <v>631</v>
      </c>
      <c r="H14" s="36" t="s">
        <v>631</v>
      </c>
      <c r="I14" s="36" t="s">
        <v>631</v>
      </c>
      <c r="J14" s="36" t="s">
        <v>631</v>
      </c>
      <c r="K14" s="36" t="s">
        <v>631</v>
      </c>
      <c r="L14" s="36" t="s">
        <v>631</v>
      </c>
      <c r="M14" s="36" t="s">
        <v>631</v>
      </c>
      <c r="N14" s="36" t="s">
        <v>631</v>
      </c>
      <c r="O14" s="36" t="s">
        <v>631</v>
      </c>
      <c r="P14" s="8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48" ht="20.100000000000001" customHeight="1">
      <c r="A15" s="8">
        <v>13</v>
      </c>
      <c r="B15" s="12" t="s">
        <v>131</v>
      </c>
      <c r="C15" s="12" t="s">
        <v>1098</v>
      </c>
      <c r="D15" s="12" t="s">
        <v>166</v>
      </c>
      <c r="E15" s="8" t="s">
        <v>134</v>
      </c>
      <c r="F15" s="8"/>
      <c r="G15" s="36" t="s">
        <v>631</v>
      </c>
      <c r="H15" s="36" t="s">
        <v>631</v>
      </c>
      <c r="I15" s="36" t="s">
        <v>631</v>
      </c>
      <c r="J15" s="36" t="s">
        <v>631</v>
      </c>
      <c r="K15" s="36" t="s">
        <v>631</v>
      </c>
      <c r="L15" s="36" t="s">
        <v>631</v>
      </c>
      <c r="M15" s="36" t="s">
        <v>631</v>
      </c>
      <c r="N15" s="36" t="s">
        <v>631</v>
      </c>
      <c r="O15" s="36" t="s">
        <v>631</v>
      </c>
      <c r="P15" s="8"/>
      <c r="Q15" s="8"/>
      <c r="R15" s="8"/>
      <c r="T15" s="196"/>
      <c r="U15" s="195"/>
      <c r="V15" s="45" t="s">
        <v>640</v>
      </c>
      <c r="W15" s="47">
        <f>SUMIF($B$2:$B$993,"大學",$G$2:$G$993)</f>
        <v>0</v>
      </c>
    </row>
    <row r="16" spans="1:48" ht="20.100000000000001" customHeight="1">
      <c r="A16" s="8">
        <v>14</v>
      </c>
      <c r="B16" s="12" t="s">
        <v>132</v>
      </c>
      <c r="C16" s="12" t="s">
        <v>1087</v>
      </c>
      <c r="D16" s="12" t="s">
        <v>167</v>
      </c>
      <c r="E16" s="8" t="s">
        <v>134</v>
      </c>
      <c r="F16" s="8"/>
      <c r="G16" s="36" t="s">
        <v>631</v>
      </c>
      <c r="H16" s="36" t="s">
        <v>631</v>
      </c>
      <c r="I16" s="36" t="s">
        <v>631</v>
      </c>
      <c r="J16" s="36" t="s">
        <v>631</v>
      </c>
      <c r="K16" s="36" t="s">
        <v>631</v>
      </c>
      <c r="L16" s="36" t="s">
        <v>631</v>
      </c>
      <c r="M16" s="36" t="s">
        <v>631</v>
      </c>
      <c r="N16" s="36" t="s">
        <v>631</v>
      </c>
      <c r="O16" s="36" t="s">
        <v>631</v>
      </c>
      <c r="P16" s="8"/>
      <c r="Q16" s="8"/>
      <c r="R16" s="8"/>
      <c r="T16" s="196"/>
      <c r="U16" s="195"/>
      <c r="V16" s="45" t="s">
        <v>643</v>
      </c>
      <c r="W16" s="47">
        <f>SUMIF($B$2:$B$993,"大學",$H$2:$H$993)</f>
        <v>0</v>
      </c>
    </row>
    <row r="17" spans="1:23" ht="20.100000000000001" customHeight="1">
      <c r="A17" s="8">
        <v>15</v>
      </c>
      <c r="B17" s="12" t="s">
        <v>131</v>
      </c>
      <c r="C17" s="12" t="s">
        <v>1099</v>
      </c>
      <c r="D17" s="12" t="s">
        <v>168</v>
      </c>
      <c r="E17" s="8" t="s">
        <v>134</v>
      </c>
      <c r="F17" s="8"/>
      <c r="G17" s="36" t="s">
        <v>631</v>
      </c>
      <c r="H17" s="36" t="s">
        <v>631</v>
      </c>
      <c r="I17" s="36" t="s">
        <v>631</v>
      </c>
      <c r="J17" s="36" t="s">
        <v>631</v>
      </c>
      <c r="K17" s="36" t="s">
        <v>631</v>
      </c>
      <c r="L17" s="36" t="s">
        <v>631</v>
      </c>
      <c r="M17" s="32">
        <v>2</v>
      </c>
      <c r="N17" s="32">
        <v>2</v>
      </c>
      <c r="O17" s="36" t="s">
        <v>631</v>
      </c>
      <c r="P17" s="8"/>
      <c r="Q17" s="8"/>
      <c r="R17" s="8"/>
      <c r="T17" s="196"/>
      <c r="U17" s="195"/>
      <c r="V17" s="45" t="s">
        <v>645</v>
      </c>
      <c r="W17" s="47">
        <f>SUMIF($B$2:$B$993,"大學",$I$2:$I$993)</f>
        <v>0</v>
      </c>
    </row>
    <row r="18" spans="1:23" ht="20.100000000000001" customHeight="1">
      <c r="A18" s="8">
        <v>16</v>
      </c>
      <c r="B18" s="12" t="s">
        <v>131</v>
      </c>
      <c r="C18" s="12" t="s">
        <v>1100</v>
      </c>
      <c r="D18" s="12" t="s">
        <v>169</v>
      </c>
      <c r="E18" s="8" t="s">
        <v>134</v>
      </c>
      <c r="F18" s="8"/>
      <c r="G18" s="36" t="s">
        <v>631</v>
      </c>
      <c r="H18" s="36" t="s">
        <v>631</v>
      </c>
      <c r="I18" s="36" t="s">
        <v>631</v>
      </c>
      <c r="J18" s="36" t="s">
        <v>631</v>
      </c>
      <c r="K18" s="36" t="s">
        <v>631</v>
      </c>
      <c r="L18" s="36" t="s">
        <v>631</v>
      </c>
      <c r="M18" s="32">
        <v>1</v>
      </c>
      <c r="N18" s="32">
        <v>1</v>
      </c>
      <c r="O18" s="36" t="s">
        <v>631</v>
      </c>
      <c r="P18" s="8"/>
      <c r="Q18" s="8"/>
      <c r="R18" s="8"/>
      <c r="T18" s="196"/>
      <c r="U18" s="195" t="s">
        <v>654</v>
      </c>
      <c r="V18" s="45" t="s">
        <v>653</v>
      </c>
      <c r="W18" s="47">
        <f>W2+W6+W10+W14</f>
        <v>1</v>
      </c>
    </row>
    <row r="19" spans="1:23" ht="20.100000000000001" customHeight="1">
      <c r="A19" s="8">
        <v>17</v>
      </c>
      <c r="B19" s="12" t="s">
        <v>131</v>
      </c>
      <c r="C19" s="12" t="s">
        <v>1101</v>
      </c>
      <c r="D19" s="12" t="s">
        <v>170</v>
      </c>
      <c r="E19" s="8" t="s">
        <v>134</v>
      </c>
      <c r="F19" s="8"/>
      <c r="G19" s="36" t="s">
        <v>631</v>
      </c>
      <c r="H19" s="36" t="s">
        <v>631</v>
      </c>
      <c r="I19" s="36" t="s">
        <v>631</v>
      </c>
      <c r="J19" s="34">
        <v>3</v>
      </c>
      <c r="K19" s="34">
        <v>1</v>
      </c>
      <c r="L19" s="34">
        <v>2</v>
      </c>
      <c r="M19" s="32">
        <v>8</v>
      </c>
      <c r="N19" s="32">
        <v>3</v>
      </c>
      <c r="O19" s="32">
        <v>131</v>
      </c>
      <c r="P19" s="8"/>
      <c r="Q19" s="8"/>
      <c r="R19" s="8"/>
      <c r="T19" s="196"/>
      <c r="U19" s="195"/>
      <c r="V19" s="45" t="s">
        <v>640</v>
      </c>
      <c r="W19" s="47">
        <f>W3+W7+W11+W15</f>
        <v>2</v>
      </c>
    </row>
    <row r="20" spans="1:23" ht="20.100000000000001" customHeight="1">
      <c r="A20" s="8">
        <v>18</v>
      </c>
      <c r="B20" s="12" t="s">
        <v>131</v>
      </c>
      <c r="C20" s="12" t="s">
        <v>1103</v>
      </c>
      <c r="D20" s="12" t="s">
        <v>104</v>
      </c>
      <c r="E20" s="8" t="s">
        <v>134</v>
      </c>
      <c r="F20" s="17"/>
      <c r="G20" s="36" t="s">
        <v>631</v>
      </c>
      <c r="H20" s="36" t="s">
        <v>631</v>
      </c>
      <c r="I20" s="36" t="s">
        <v>631</v>
      </c>
      <c r="J20" s="34">
        <v>4</v>
      </c>
      <c r="K20" s="34">
        <v>4</v>
      </c>
      <c r="L20" s="34">
        <v>44</v>
      </c>
      <c r="M20" s="32">
        <v>6</v>
      </c>
      <c r="N20" s="32">
        <v>6</v>
      </c>
      <c r="O20" s="32">
        <v>94</v>
      </c>
      <c r="P20" s="31">
        <v>3</v>
      </c>
      <c r="Q20" s="8"/>
      <c r="R20" s="8"/>
      <c r="T20" s="196"/>
      <c r="U20" s="195"/>
      <c r="V20" s="45" t="s">
        <v>643</v>
      </c>
      <c r="W20" s="47">
        <f>W4+W8+W12+W16</f>
        <v>4</v>
      </c>
    </row>
    <row r="21" spans="1:23" ht="20.100000000000001" customHeight="1">
      <c r="A21" s="8">
        <v>19</v>
      </c>
      <c r="B21" s="12" t="s">
        <v>131</v>
      </c>
      <c r="C21" s="12" t="s">
        <v>1104</v>
      </c>
      <c r="D21" s="12" t="s">
        <v>172</v>
      </c>
      <c r="E21" s="8" t="s">
        <v>134</v>
      </c>
      <c r="F21" s="8"/>
      <c r="G21" s="36" t="s">
        <v>631</v>
      </c>
      <c r="H21" s="36" t="s">
        <v>631</v>
      </c>
      <c r="I21" s="36" t="s">
        <v>631</v>
      </c>
      <c r="J21" s="34">
        <v>1</v>
      </c>
      <c r="K21" s="53" t="s">
        <v>696</v>
      </c>
      <c r="L21" s="34">
        <v>1</v>
      </c>
      <c r="M21" s="32">
        <v>24</v>
      </c>
      <c r="N21" s="32">
        <v>2</v>
      </c>
      <c r="O21" s="32">
        <v>606</v>
      </c>
      <c r="P21" s="8"/>
      <c r="Q21" s="8"/>
      <c r="R21" s="8"/>
      <c r="T21" s="196"/>
      <c r="U21" s="195"/>
      <c r="V21" s="45" t="s">
        <v>645</v>
      </c>
      <c r="W21" s="47">
        <f>W5+W9+W13+W17</f>
        <v>33</v>
      </c>
    </row>
    <row r="22" spans="1:23" ht="20.100000000000001" customHeight="1">
      <c r="A22" s="8">
        <v>20</v>
      </c>
      <c r="B22" s="12" t="s">
        <v>133</v>
      </c>
      <c r="C22" s="12" t="s">
        <v>1076</v>
      </c>
      <c r="D22" s="12" t="s">
        <v>173</v>
      </c>
      <c r="E22" s="8" t="s">
        <v>134</v>
      </c>
      <c r="F22" s="8"/>
      <c r="G22" s="36" t="s">
        <v>631</v>
      </c>
      <c r="H22" s="36" t="s">
        <v>631</v>
      </c>
      <c r="I22" s="36" t="s">
        <v>631</v>
      </c>
      <c r="J22" s="36" t="s">
        <v>631</v>
      </c>
      <c r="K22" s="36" t="s">
        <v>631</v>
      </c>
      <c r="L22" s="36" t="s">
        <v>631</v>
      </c>
      <c r="M22" s="36" t="s">
        <v>631</v>
      </c>
      <c r="N22" s="36" t="s">
        <v>631</v>
      </c>
      <c r="O22" s="36" t="s">
        <v>631</v>
      </c>
      <c r="P22" s="8"/>
      <c r="Q22" s="8"/>
      <c r="R22" s="8"/>
      <c r="T22" s="196" t="s">
        <v>646</v>
      </c>
      <c r="U22" s="195" t="s">
        <v>647</v>
      </c>
      <c r="V22" s="45" t="s">
        <v>653</v>
      </c>
      <c r="W22" s="47">
        <v>17</v>
      </c>
    </row>
    <row r="23" spans="1:23" ht="20.100000000000001" customHeight="1">
      <c r="A23" s="8">
        <v>21</v>
      </c>
      <c r="B23" s="12" t="s">
        <v>133</v>
      </c>
      <c r="C23" s="12" t="s">
        <v>1077</v>
      </c>
      <c r="D23" s="12" t="s">
        <v>174</v>
      </c>
      <c r="E23" s="8" t="s">
        <v>134</v>
      </c>
      <c r="F23" s="8"/>
      <c r="G23" s="36" t="s">
        <v>631</v>
      </c>
      <c r="H23" s="36" t="s">
        <v>631</v>
      </c>
      <c r="I23" s="36" t="s">
        <v>631</v>
      </c>
      <c r="J23" s="36" t="s">
        <v>631</v>
      </c>
      <c r="K23" s="36" t="s">
        <v>631</v>
      </c>
      <c r="L23" s="36" t="s">
        <v>631</v>
      </c>
      <c r="M23" s="36" t="s">
        <v>631</v>
      </c>
      <c r="N23" s="36" t="s">
        <v>631</v>
      </c>
      <c r="O23" s="36" t="s">
        <v>631</v>
      </c>
      <c r="P23" s="8"/>
      <c r="Q23" s="8"/>
      <c r="R23" s="8"/>
      <c r="T23" s="196"/>
      <c r="U23" s="195"/>
      <c r="V23" s="45" t="s">
        <v>640</v>
      </c>
      <c r="W23" s="47">
        <f>SUMIF($B$2:$B$993,"國小",$J$2:$J$993)</f>
        <v>11</v>
      </c>
    </row>
    <row r="24" spans="1:23" ht="20.100000000000001" customHeight="1">
      <c r="A24" s="8">
        <v>22</v>
      </c>
      <c r="B24" s="12" t="s">
        <v>131</v>
      </c>
      <c r="C24" s="12" t="s">
        <v>1105</v>
      </c>
      <c r="D24" s="12" t="s">
        <v>175</v>
      </c>
      <c r="E24" s="8" t="s">
        <v>134</v>
      </c>
      <c r="F24" s="8"/>
      <c r="G24" s="36" t="s">
        <v>631</v>
      </c>
      <c r="H24" s="36" t="s">
        <v>631</v>
      </c>
      <c r="I24" s="36" t="s">
        <v>631</v>
      </c>
      <c r="J24" s="34">
        <v>1</v>
      </c>
      <c r="K24" s="34">
        <v>1</v>
      </c>
      <c r="L24" s="53" t="s">
        <v>696</v>
      </c>
      <c r="M24" s="32">
        <v>12</v>
      </c>
      <c r="N24" s="32">
        <v>12</v>
      </c>
      <c r="O24" s="36" t="s">
        <v>631</v>
      </c>
      <c r="P24" s="8"/>
      <c r="Q24" s="8"/>
      <c r="R24" s="8"/>
      <c r="T24" s="196"/>
      <c r="U24" s="195"/>
      <c r="V24" s="45" t="s">
        <v>643</v>
      </c>
      <c r="W24" s="47">
        <f>SUMIF($B$2:$B$993,"國小",$K$2:$K$993)</f>
        <v>7</v>
      </c>
    </row>
    <row r="25" spans="1:23" ht="20.100000000000001" customHeight="1">
      <c r="A25" s="8">
        <v>23</v>
      </c>
      <c r="B25" s="12" t="s">
        <v>131</v>
      </c>
      <c r="C25" s="12" t="s">
        <v>1106</v>
      </c>
      <c r="D25" s="12" t="s">
        <v>176</v>
      </c>
      <c r="E25" s="8" t="s">
        <v>134</v>
      </c>
      <c r="F25" s="8"/>
      <c r="G25" s="36" t="s">
        <v>631</v>
      </c>
      <c r="H25" s="36" t="s">
        <v>631</v>
      </c>
      <c r="I25" s="36" t="s">
        <v>631</v>
      </c>
      <c r="J25" s="36" t="s">
        <v>631</v>
      </c>
      <c r="K25" s="36" t="s">
        <v>631</v>
      </c>
      <c r="L25" s="36" t="s">
        <v>631</v>
      </c>
      <c r="M25" s="32">
        <v>1</v>
      </c>
      <c r="N25" s="32">
        <v>2</v>
      </c>
      <c r="O25" s="36" t="s">
        <v>631</v>
      </c>
      <c r="P25" s="8"/>
      <c r="Q25" s="8"/>
      <c r="R25" s="8"/>
      <c r="T25" s="196"/>
      <c r="U25" s="195"/>
      <c r="V25" s="45" t="s">
        <v>645</v>
      </c>
      <c r="W25" s="47">
        <f>SUMIF($B$2:$B$993,"國小",$L$2:$L$993)</f>
        <v>48</v>
      </c>
    </row>
    <row r="26" spans="1:23" ht="30.9" customHeight="1">
      <c r="A26" s="8">
        <v>24</v>
      </c>
      <c r="B26" s="12" t="s">
        <v>131</v>
      </c>
      <c r="C26" s="12" t="s">
        <v>1107</v>
      </c>
      <c r="D26" s="12" t="s">
        <v>177</v>
      </c>
      <c r="E26" s="8" t="s">
        <v>134</v>
      </c>
      <c r="F26" s="8"/>
      <c r="G26" s="36" t="s">
        <v>631</v>
      </c>
      <c r="H26" s="36" t="s">
        <v>631</v>
      </c>
      <c r="I26" s="36" t="s">
        <v>631</v>
      </c>
      <c r="J26" s="36" t="s">
        <v>631</v>
      </c>
      <c r="K26" s="36" t="s">
        <v>631</v>
      </c>
      <c r="L26" s="36" t="s">
        <v>631</v>
      </c>
      <c r="M26" s="32">
        <v>7</v>
      </c>
      <c r="N26" s="32">
        <v>1</v>
      </c>
      <c r="O26" s="32">
        <v>72</v>
      </c>
      <c r="P26" s="8"/>
      <c r="Q26" s="8"/>
      <c r="R26" s="8"/>
      <c r="T26" s="196"/>
      <c r="U26" s="197" t="s">
        <v>648</v>
      </c>
      <c r="V26" s="45" t="s">
        <v>653</v>
      </c>
      <c r="W26" s="47">
        <v>8</v>
      </c>
    </row>
    <row r="27" spans="1:23" ht="20.100000000000001" customHeight="1">
      <c r="A27" s="8">
        <v>25</v>
      </c>
      <c r="B27" s="12" t="s">
        <v>131</v>
      </c>
      <c r="C27" s="12" t="s">
        <v>1096</v>
      </c>
      <c r="D27" s="12" t="s">
        <v>163</v>
      </c>
      <c r="E27" s="8" t="s">
        <v>136</v>
      </c>
      <c r="F27" s="8"/>
      <c r="G27" s="36" t="s">
        <v>631</v>
      </c>
      <c r="H27" s="36" t="s">
        <v>631</v>
      </c>
      <c r="I27" s="36" t="s">
        <v>631</v>
      </c>
      <c r="J27" s="36" t="s">
        <v>631</v>
      </c>
      <c r="K27" s="36" t="s">
        <v>631</v>
      </c>
      <c r="L27" s="36" t="s">
        <v>631</v>
      </c>
      <c r="M27" s="36" t="s">
        <v>631</v>
      </c>
      <c r="N27" s="36" t="s">
        <v>631</v>
      </c>
      <c r="O27" s="36" t="s">
        <v>631</v>
      </c>
      <c r="P27" s="8"/>
      <c r="Q27" s="8"/>
      <c r="R27" s="8"/>
      <c r="T27" s="196"/>
      <c r="U27" s="197"/>
      <c r="V27" s="45" t="s">
        <v>640</v>
      </c>
      <c r="W27" s="47">
        <f>SUMIF($B$2:$B$993,"國中",$J$2:$J$993)</f>
        <v>1</v>
      </c>
    </row>
    <row r="28" spans="1:23" ht="20.100000000000001" customHeight="1">
      <c r="A28" s="8">
        <v>26</v>
      </c>
      <c r="B28" s="12" t="s">
        <v>131</v>
      </c>
      <c r="C28" s="12" t="s">
        <v>1097</v>
      </c>
      <c r="D28" s="12" t="s">
        <v>164</v>
      </c>
      <c r="E28" s="8" t="s">
        <v>136</v>
      </c>
      <c r="F28" s="8"/>
      <c r="G28" s="36" t="s">
        <v>631</v>
      </c>
      <c r="H28" s="36" t="s">
        <v>631</v>
      </c>
      <c r="I28" s="36" t="s">
        <v>631</v>
      </c>
      <c r="J28" s="36" t="s">
        <v>631</v>
      </c>
      <c r="K28" s="36" t="s">
        <v>631</v>
      </c>
      <c r="L28" s="36" t="s">
        <v>631</v>
      </c>
      <c r="M28" s="32">
        <v>1</v>
      </c>
      <c r="N28" s="32">
        <v>1</v>
      </c>
      <c r="O28" s="36" t="s">
        <v>631</v>
      </c>
      <c r="P28" s="8"/>
      <c r="Q28" s="8"/>
      <c r="R28" s="8"/>
      <c r="T28" s="196"/>
      <c r="U28" s="197"/>
      <c r="V28" s="45" t="s">
        <v>643</v>
      </c>
      <c r="W28" s="47">
        <f>SUMIF($B$2:$B$993,"國中",$K$2:$K$993)</f>
        <v>1</v>
      </c>
    </row>
    <row r="29" spans="1:23" ht="20.100000000000001" customHeight="1">
      <c r="A29" s="8">
        <v>27</v>
      </c>
      <c r="B29" s="12" t="s">
        <v>132</v>
      </c>
      <c r="C29" s="12" t="s">
        <v>1086</v>
      </c>
      <c r="D29" s="12" t="s">
        <v>165</v>
      </c>
      <c r="E29" s="8" t="s">
        <v>136</v>
      </c>
      <c r="F29" s="8"/>
      <c r="G29" s="36" t="s">
        <v>631</v>
      </c>
      <c r="H29" s="36" t="s">
        <v>631</v>
      </c>
      <c r="I29" s="36" t="s">
        <v>631</v>
      </c>
      <c r="J29" s="34">
        <v>1</v>
      </c>
      <c r="K29" s="34">
        <v>1</v>
      </c>
      <c r="L29" s="53" t="s">
        <v>696</v>
      </c>
      <c r="M29" s="32">
        <v>1</v>
      </c>
      <c r="N29" s="32">
        <v>1</v>
      </c>
      <c r="O29" s="36" t="s">
        <v>631</v>
      </c>
      <c r="P29" s="8"/>
      <c r="Q29" s="8"/>
      <c r="R29" s="8"/>
      <c r="T29" s="196"/>
      <c r="U29" s="197"/>
      <c r="V29" s="45" t="s">
        <v>645</v>
      </c>
      <c r="W29" s="47">
        <f>SUMIF($B$2:$B$993,"國中",$L$2:$L$993)</f>
        <v>0</v>
      </c>
    </row>
    <row r="30" spans="1:23" ht="20.100000000000001" customHeight="1">
      <c r="A30" s="8">
        <v>28</v>
      </c>
      <c r="B30" s="12" t="s">
        <v>131</v>
      </c>
      <c r="C30" s="12" t="s">
        <v>1102</v>
      </c>
      <c r="D30" s="12" t="s">
        <v>171</v>
      </c>
      <c r="E30" s="8" t="s">
        <v>136</v>
      </c>
      <c r="F30" s="8"/>
      <c r="G30" s="36" t="s">
        <v>631</v>
      </c>
      <c r="H30" s="36" t="s">
        <v>631</v>
      </c>
      <c r="I30" s="36" t="s">
        <v>631</v>
      </c>
      <c r="J30" s="34">
        <v>2</v>
      </c>
      <c r="K30" s="34">
        <v>1</v>
      </c>
      <c r="L30" s="34">
        <v>1</v>
      </c>
      <c r="M30" s="32">
        <v>2</v>
      </c>
      <c r="N30" s="32">
        <v>1</v>
      </c>
      <c r="O30" s="32">
        <v>1</v>
      </c>
      <c r="P30" s="8"/>
      <c r="Q30" s="8"/>
      <c r="R30" s="8"/>
      <c r="T30" s="196"/>
      <c r="U30" s="195" t="s">
        <v>649</v>
      </c>
      <c r="V30" s="45" t="s">
        <v>653</v>
      </c>
      <c r="W30" s="47">
        <v>1</v>
      </c>
    </row>
    <row r="31" spans="1:23" ht="16.2">
      <c r="A31" s="8">
        <v>29</v>
      </c>
      <c r="B31" s="12" t="s">
        <v>132</v>
      </c>
      <c r="C31" s="12" t="s">
        <v>1089</v>
      </c>
      <c r="D31" s="12" t="s">
        <v>1088</v>
      </c>
      <c r="E31" s="8" t="s">
        <v>675</v>
      </c>
      <c r="F31" s="23"/>
      <c r="G31" s="36" t="s">
        <v>631</v>
      </c>
      <c r="H31" s="36" t="s">
        <v>631</v>
      </c>
      <c r="I31" s="36" t="s">
        <v>631</v>
      </c>
      <c r="J31" s="36" t="s">
        <v>631</v>
      </c>
      <c r="K31" s="36" t="s">
        <v>631</v>
      </c>
      <c r="L31" s="36" t="s">
        <v>631</v>
      </c>
      <c r="M31" s="32">
        <v>1</v>
      </c>
      <c r="N31" s="32">
        <v>1</v>
      </c>
      <c r="O31" s="36" t="s">
        <v>631</v>
      </c>
      <c r="P31" s="23"/>
      <c r="Q31" s="23"/>
      <c r="R31" s="23"/>
      <c r="T31" s="196"/>
      <c r="U31" s="195"/>
      <c r="V31" s="45" t="s">
        <v>640</v>
      </c>
      <c r="W31" s="47">
        <f>SUMIF($B$2:$B$993,"高中職",$J$2:$J$993)</f>
        <v>0</v>
      </c>
    </row>
    <row r="32" spans="1:23" ht="16.2">
      <c r="A32" s="8">
        <v>30</v>
      </c>
      <c r="B32" s="12" t="s">
        <v>132</v>
      </c>
      <c r="C32" s="12" t="s">
        <v>1091</v>
      </c>
      <c r="D32" s="12" t="s">
        <v>1090</v>
      </c>
      <c r="E32" s="8" t="s">
        <v>675</v>
      </c>
      <c r="F32" s="23"/>
      <c r="G32" s="36" t="s">
        <v>631</v>
      </c>
      <c r="H32" s="36" t="s">
        <v>631</v>
      </c>
      <c r="I32" s="36" t="s">
        <v>631</v>
      </c>
      <c r="J32" s="36" t="s">
        <v>631</v>
      </c>
      <c r="K32" s="36" t="s">
        <v>631</v>
      </c>
      <c r="L32" s="36" t="s">
        <v>631</v>
      </c>
      <c r="M32" s="32">
        <v>1</v>
      </c>
      <c r="N32" s="32">
        <v>1</v>
      </c>
      <c r="O32" s="36" t="s">
        <v>631</v>
      </c>
      <c r="P32" s="23"/>
      <c r="Q32" s="23"/>
      <c r="R32" s="23"/>
      <c r="T32" s="196"/>
      <c r="U32" s="195"/>
      <c r="V32" s="45" t="s">
        <v>643</v>
      </c>
      <c r="W32" s="47">
        <f>SUMIF($B$2:$B$993,"高中職",$K$2:$K$993)</f>
        <v>0</v>
      </c>
    </row>
    <row r="33" spans="1:23">
      <c r="A33" s="8">
        <v>31</v>
      </c>
      <c r="B33" s="12" t="s">
        <v>1129</v>
      </c>
      <c r="C33" s="102" t="s">
        <v>1117</v>
      </c>
      <c r="D33" s="102" t="s">
        <v>1123</v>
      </c>
      <c r="E33" s="8" t="s">
        <v>1130</v>
      </c>
      <c r="F33" s="8" t="s">
        <v>106</v>
      </c>
      <c r="G33" s="36" t="s">
        <v>631</v>
      </c>
      <c r="H33" s="36" t="s">
        <v>631</v>
      </c>
      <c r="I33" s="36" t="s">
        <v>631</v>
      </c>
      <c r="J33" s="36" t="s">
        <v>631</v>
      </c>
      <c r="K33" s="36" t="s">
        <v>631</v>
      </c>
      <c r="L33" s="36" t="s">
        <v>631</v>
      </c>
      <c r="M33" s="36">
        <v>2</v>
      </c>
      <c r="N33" s="36" t="s">
        <v>631</v>
      </c>
      <c r="O33" s="36">
        <v>52</v>
      </c>
      <c r="P33" s="23"/>
      <c r="Q33" s="23"/>
      <c r="R33" s="23"/>
      <c r="T33" s="196"/>
      <c r="U33" s="195"/>
      <c r="V33" s="45" t="s">
        <v>645</v>
      </c>
      <c r="W33" s="47">
        <f>SUMIF($B$2:$B$993,"高中職",$L$2:$L$993)</f>
        <v>0</v>
      </c>
    </row>
    <row r="34" spans="1:23" ht="16.2">
      <c r="A34" s="8">
        <v>32</v>
      </c>
      <c r="B34" s="12" t="s">
        <v>131</v>
      </c>
      <c r="C34" s="12" t="s">
        <v>1112</v>
      </c>
      <c r="D34" s="12" t="s">
        <v>1111</v>
      </c>
      <c r="E34" s="8" t="s">
        <v>675</v>
      </c>
      <c r="F34" s="23"/>
      <c r="G34" s="36" t="s">
        <v>631</v>
      </c>
      <c r="H34" s="36" t="s">
        <v>631</v>
      </c>
      <c r="I34" s="36" t="s">
        <v>631</v>
      </c>
      <c r="J34" s="36" t="s">
        <v>631</v>
      </c>
      <c r="K34" s="36" t="s">
        <v>631</v>
      </c>
      <c r="L34" s="36" t="s">
        <v>631</v>
      </c>
      <c r="M34" s="32">
        <v>1</v>
      </c>
      <c r="N34" s="32">
        <v>1</v>
      </c>
      <c r="O34" s="32">
        <v>0</v>
      </c>
      <c r="P34" s="23"/>
      <c r="Q34" s="23"/>
      <c r="R34" s="23"/>
      <c r="T34" s="196"/>
      <c r="U34" s="195" t="s">
        <v>650</v>
      </c>
      <c r="V34" s="45" t="s">
        <v>653</v>
      </c>
      <c r="W34" s="47">
        <v>2</v>
      </c>
    </row>
    <row r="35" spans="1:23">
      <c r="A35" s="8">
        <v>33</v>
      </c>
      <c r="B35" s="12" t="s">
        <v>131</v>
      </c>
      <c r="C35" s="12" t="s">
        <v>1108</v>
      </c>
      <c r="D35" s="12" t="s">
        <v>685</v>
      </c>
      <c r="E35" s="8" t="s">
        <v>686</v>
      </c>
      <c r="F35" s="23"/>
      <c r="G35" s="36" t="s">
        <v>631</v>
      </c>
      <c r="H35" s="36" t="s">
        <v>631</v>
      </c>
      <c r="I35" s="36" t="s">
        <v>631</v>
      </c>
      <c r="J35" s="36" t="s">
        <v>631</v>
      </c>
      <c r="K35" s="36" t="s">
        <v>631</v>
      </c>
      <c r="L35" s="36" t="s">
        <v>631</v>
      </c>
      <c r="M35" s="36" t="s">
        <v>631</v>
      </c>
      <c r="N35" s="36" t="s">
        <v>631</v>
      </c>
      <c r="O35" s="36" t="s">
        <v>631</v>
      </c>
      <c r="P35" s="23"/>
      <c r="Q35" s="23"/>
      <c r="R35" s="23"/>
      <c r="T35" s="196"/>
      <c r="U35" s="195"/>
      <c r="V35" s="45" t="s">
        <v>640</v>
      </c>
      <c r="W35" s="47">
        <f>SUMIF($B$2:$B$993,"大學",$J$2:$J$993)</f>
        <v>0</v>
      </c>
    </row>
    <row r="36" spans="1:23" ht="16.2">
      <c r="A36" s="8">
        <v>34</v>
      </c>
      <c r="B36" s="12" t="s">
        <v>131</v>
      </c>
      <c r="C36" s="12" t="s">
        <v>1114</v>
      </c>
      <c r="D36" s="12" t="s">
        <v>1113</v>
      </c>
      <c r="E36" s="8" t="s">
        <v>675</v>
      </c>
      <c r="F36" s="23"/>
      <c r="G36" s="36" t="s">
        <v>631</v>
      </c>
      <c r="H36" s="36" t="s">
        <v>631</v>
      </c>
      <c r="I36" s="36" t="s">
        <v>631</v>
      </c>
      <c r="J36" s="36" t="s">
        <v>631</v>
      </c>
      <c r="K36" s="36" t="s">
        <v>631</v>
      </c>
      <c r="L36" s="36" t="s">
        <v>631</v>
      </c>
      <c r="M36" s="32">
        <v>1</v>
      </c>
      <c r="N36" s="32">
        <v>1</v>
      </c>
      <c r="O36" s="36" t="s">
        <v>631</v>
      </c>
      <c r="P36" s="23"/>
      <c r="Q36" s="23"/>
      <c r="R36" s="23"/>
      <c r="T36" s="196"/>
      <c r="U36" s="195"/>
      <c r="V36" s="45" t="s">
        <v>643</v>
      </c>
      <c r="W36" s="47">
        <f>SUMIF($B$2:$B$993,"大學",$K$2:$K$993)</f>
        <v>0</v>
      </c>
    </row>
    <row r="37" spans="1:23" ht="16.2">
      <c r="A37" s="8">
        <v>35</v>
      </c>
      <c r="B37" s="12" t="s">
        <v>131</v>
      </c>
      <c r="C37" s="12" t="s">
        <v>1116</v>
      </c>
      <c r="D37" s="12" t="s">
        <v>1115</v>
      </c>
      <c r="E37" s="8" t="s">
        <v>675</v>
      </c>
      <c r="F37" s="102"/>
      <c r="G37" s="36" t="s">
        <v>631</v>
      </c>
      <c r="H37" s="36" t="s">
        <v>631</v>
      </c>
      <c r="I37" s="36" t="s">
        <v>631</v>
      </c>
      <c r="J37" s="36" t="s">
        <v>631</v>
      </c>
      <c r="K37" s="36" t="s">
        <v>631</v>
      </c>
      <c r="L37" s="36" t="s">
        <v>631</v>
      </c>
      <c r="M37" s="32">
        <v>1</v>
      </c>
      <c r="N37" s="36">
        <v>0</v>
      </c>
      <c r="O37" s="32">
        <v>1</v>
      </c>
      <c r="P37" s="38"/>
      <c r="Q37" s="23"/>
      <c r="R37" s="23"/>
      <c r="T37" s="196"/>
      <c r="U37" s="195"/>
      <c r="V37" s="45" t="s">
        <v>645</v>
      </c>
      <c r="W37" s="47">
        <f>SUMIF($B$2:$B$993,"大學",$L$2:$L$993)</f>
        <v>0</v>
      </c>
    </row>
    <row r="38" spans="1:23">
      <c r="A38" s="8">
        <v>36</v>
      </c>
      <c r="B38" s="12" t="s">
        <v>131</v>
      </c>
      <c r="C38" s="102" t="s">
        <v>1118</v>
      </c>
      <c r="D38" s="102" t="s">
        <v>1124</v>
      </c>
      <c r="E38" s="8" t="s">
        <v>185</v>
      </c>
      <c r="F38" s="102"/>
      <c r="G38" s="34"/>
      <c r="H38" s="34"/>
      <c r="I38" s="34"/>
      <c r="J38" s="34"/>
      <c r="K38" s="34"/>
      <c r="L38" s="34"/>
      <c r="M38" s="34">
        <v>1</v>
      </c>
      <c r="N38" s="34">
        <v>1</v>
      </c>
      <c r="O38" s="36" t="s">
        <v>631</v>
      </c>
      <c r="T38" s="196"/>
      <c r="U38" s="195" t="s">
        <v>654</v>
      </c>
      <c r="V38" s="45" t="s">
        <v>653</v>
      </c>
      <c r="W38" s="47">
        <f>W22+W26+W30+W34</f>
        <v>28</v>
      </c>
    </row>
    <row r="39" spans="1:23">
      <c r="A39" s="8">
        <v>37</v>
      </c>
      <c r="B39" s="12" t="s">
        <v>131</v>
      </c>
      <c r="C39" s="102" t="s">
        <v>1119</v>
      </c>
      <c r="D39" s="102" t="s">
        <v>1125</v>
      </c>
      <c r="E39" s="8" t="s">
        <v>185</v>
      </c>
      <c r="F39" s="102"/>
      <c r="G39" s="34"/>
      <c r="H39" s="34"/>
      <c r="I39" s="34"/>
      <c r="J39" s="34"/>
      <c r="K39" s="34"/>
      <c r="L39" s="34"/>
      <c r="M39" s="34">
        <v>16</v>
      </c>
      <c r="N39" s="34">
        <v>49</v>
      </c>
      <c r="O39" s="34">
        <v>320</v>
      </c>
      <c r="T39" s="196"/>
      <c r="U39" s="195"/>
      <c r="V39" s="45" t="s">
        <v>640</v>
      </c>
      <c r="W39" s="47">
        <f>W23+W27+W31+W35</f>
        <v>12</v>
      </c>
    </row>
    <row r="40" spans="1:23">
      <c r="A40" s="8">
        <v>38</v>
      </c>
      <c r="B40" s="12" t="s">
        <v>131</v>
      </c>
      <c r="C40" s="102" t="s">
        <v>1120</v>
      </c>
      <c r="D40" s="102" t="s">
        <v>1126</v>
      </c>
      <c r="E40" s="8" t="s">
        <v>185</v>
      </c>
      <c r="F40" s="102"/>
      <c r="G40" s="34"/>
      <c r="H40" s="34"/>
      <c r="I40" s="34"/>
      <c r="J40" s="34"/>
      <c r="K40" s="34"/>
      <c r="L40" s="34"/>
      <c r="M40" s="34">
        <v>1</v>
      </c>
      <c r="N40" s="34">
        <v>1</v>
      </c>
      <c r="O40" s="36" t="s">
        <v>631</v>
      </c>
      <c r="T40" s="196"/>
      <c r="U40" s="195"/>
      <c r="V40" s="45" t="s">
        <v>643</v>
      </c>
      <c r="W40" s="47">
        <f>W24+W28+W32+W36</f>
        <v>8</v>
      </c>
    </row>
    <row r="41" spans="1:23">
      <c r="A41" s="8">
        <v>39</v>
      </c>
      <c r="B41" s="12" t="s">
        <v>131</v>
      </c>
      <c r="C41" s="102" t="s">
        <v>1121</v>
      </c>
      <c r="D41" s="102" t="s">
        <v>1127</v>
      </c>
      <c r="E41" s="102" t="s">
        <v>1131</v>
      </c>
      <c r="F41" s="8" t="s">
        <v>106</v>
      </c>
      <c r="G41" s="34"/>
      <c r="H41" s="34"/>
      <c r="I41" s="34"/>
      <c r="J41" s="34"/>
      <c r="K41" s="34"/>
      <c r="L41" s="34"/>
      <c r="M41" s="34">
        <v>47</v>
      </c>
      <c r="N41" s="34">
        <v>11</v>
      </c>
      <c r="O41" s="34">
        <v>1211</v>
      </c>
      <c r="T41" s="196"/>
      <c r="U41" s="195"/>
      <c r="V41" s="45" t="s">
        <v>645</v>
      </c>
      <c r="W41" s="47">
        <f>W25+W29+W33+W37</f>
        <v>48</v>
      </c>
    </row>
    <row r="42" spans="1:23">
      <c r="A42" s="8">
        <v>40</v>
      </c>
      <c r="B42" s="12" t="s">
        <v>131</v>
      </c>
      <c r="C42" s="102" t="s">
        <v>1122</v>
      </c>
      <c r="D42" s="102" t="s">
        <v>1128</v>
      </c>
      <c r="E42" s="8" t="s">
        <v>185</v>
      </c>
      <c r="F42" s="102"/>
      <c r="G42" s="34"/>
      <c r="H42" s="34"/>
      <c r="I42" s="34"/>
      <c r="J42" s="34"/>
      <c r="K42" s="34"/>
      <c r="L42" s="34"/>
      <c r="M42" s="34">
        <v>1</v>
      </c>
      <c r="N42" s="34">
        <v>1</v>
      </c>
      <c r="O42" s="36" t="s">
        <v>631</v>
      </c>
      <c r="T42" s="196" t="s">
        <v>652</v>
      </c>
      <c r="U42" s="195" t="s">
        <v>647</v>
      </c>
      <c r="V42" s="45" t="s">
        <v>653</v>
      </c>
      <c r="W42" s="47">
        <f>SUMPRODUCT(--EXACT($B$2:$B$998,U2))</f>
        <v>27</v>
      </c>
    </row>
    <row r="43" spans="1:23">
      <c r="T43" s="196"/>
      <c r="U43" s="195"/>
      <c r="V43" s="45" t="s">
        <v>640</v>
      </c>
      <c r="W43" s="49">
        <f>SUMIF($B$2:$B$993,"國小",$M$2:$M$993)</f>
        <v>136</v>
      </c>
    </row>
    <row r="44" spans="1:23">
      <c r="T44" s="196"/>
      <c r="U44" s="195"/>
      <c r="V44" s="45" t="s">
        <v>643</v>
      </c>
      <c r="W44" s="47">
        <f>SUMIF($B$2:$B$993,"國小",$N$2:$N$993)</f>
        <v>96</v>
      </c>
    </row>
    <row r="45" spans="1:23">
      <c r="T45" s="196"/>
      <c r="U45" s="195"/>
      <c r="V45" s="45" t="s">
        <v>645</v>
      </c>
      <c r="W45" s="47">
        <f>SUMIF($B$2:$B$993,"國小",$O$2:$O$993)</f>
        <v>2516</v>
      </c>
    </row>
    <row r="46" spans="1:23">
      <c r="T46" s="196"/>
      <c r="U46" s="197" t="s">
        <v>648</v>
      </c>
      <c r="V46" s="45" t="s">
        <v>653</v>
      </c>
      <c r="W46" s="47">
        <f>SUMPRODUCT(--EXACT($B$2:$B$998,U46))</f>
        <v>10</v>
      </c>
    </row>
    <row r="47" spans="1:23">
      <c r="T47" s="196"/>
      <c r="U47" s="197"/>
      <c r="V47" s="45" t="s">
        <v>640</v>
      </c>
      <c r="W47" s="49">
        <f>SUMIF($B$2:$B$993,"國中",$M$2:$M$993)</f>
        <v>12</v>
      </c>
    </row>
    <row r="48" spans="1:23">
      <c r="T48" s="196"/>
      <c r="U48" s="197"/>
      <c r="V48" s="45" t="s">
        <v>643</v>
      </c>
      <c r="W48" s="47">
        <f>SUMIF($B$2:$B$993,"國中",$N$2:$N$993)</f>
        <v>3</v>
      </c>
    </row>
    <row r="49" spans="20:23">
      <c r="T49" s="196"/>
      <c r="U49" s="197"/>
      <c r="V49" s="45" t="s">
        <v>645</v>
      </c>
      <c r="W49" s="47">
        <f>SUMIF($B$2:$B$993,"國中",$O$2:$O$993)</f>
        <v>151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1</v>
      </c>
    </row>
    <row r="51" spans="20:23">
      <c r="T51" s="196"/>
      <c r="U51" s="195"/>
      <c r="V51" s="45" t="s">
        <v>640</v>
      </c>
      <c r="W51" s="49">
        <f>SUMIF($B$2:$B$993,"高中職",$M$2:$M$993)</f>
        <v>0</v>
      </c>
    </row>
    <row r="52" spans="20:23">
      <c r="T52" s="196"/>
      <c r="U52" s="195"/>
      <c r="V52" s="45" t="s">
        <v>643</v>
      </c>
      <c r="W52" s="47">
        <f>SUMIF($B$2:$B$993,"高中職",$N$2:$N$993)</f>
        <v>0</v>
      </c>
    </row>
    <row r="53" spans="20:23">
      <c r="T53" s="196"/>
      <c r="U53" s="195"/>
      <c r="V53" s="45" t="s">
        <v>645</v>
      </c>
      <c r="W53" s="47">
        <f>SUMIF($B$2:$B$993,"高中職",$O$2:$O$993)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2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40</v>
      </c>
    </row>
    <row r="59" spans="20:23">
      <c r="T59" s="196"/>
      <c r="U59" s="195"/>
      <c r="V59" s="45" t="s">
        <v>640</v>
      </c>
      <c r="W59" s="47">
        <f>W43+W47+W51+W55</f>
        <v>148</v>
      </c>
    </row>
    <row r="60" spans="20:23">
      <c r="T60" s="196"/>
      <c r="U60" s="195"/>
      <c r="V60" s="45" t="s">
        <v>643</v>
      </c>
      <c r="W60" s="47">
        <f>W44+W48+W52+W56</f>
        <v>99</v>
      </c>
    </row>
    <row r="61" spans="20:23">
      <c r="T61" s="196"/>
      <c r="U61" s="195"/>
      <c r="V61" s="45" t="s">
        <v>645</v>
      </c>
      <c r="W61" s="47">
        <f>W45+W49+W53+W57</f>
        <v>2667</v>
      </c>
    </row>
  </sheetData>
  <mergeCells count="19">
    <mergeCell ref="T42:T61"/>
    <mergeCell ref="T22:T41"/>
    <mergeCell ref="U22:U25"/>
    <mergeCell ref="U26:U29"/>
    <mergeCell ref="U30:U33"/>
    <mergeCell ref="U34:U37"/>
    <mergeCell ref="U38:U41"/>
    <mergeCell ref="U42:U45"/>
    <mergeCell ref="U46:U49"/>
    <mergeCell ref="U50:U53"/>
    <mergeCell ref="U54:U57"/>
    <mergeCell ref="U58:U61"/>
    <mergeCell ref="A1:R1"/>
    <mergeCell ref="T2:T21"/>
    <mergeCell ref="U2:U5"/>
    <mergeCell ref="U6:U9"/>
    <mergeCell ref="U10:U13"/>
    <mergeCell ref="U14:U17"/>
    <mergeCell ref="U18:U21"/>
  </mergeCells>
  <phoneticPr fontId="1" type="noConversion"/>
  <conditionalFormatting sqref="D31:D32 D34:D37">
    <cfRule type="duplicateValues" dxfId="251" priority="4"/>
  </conditionalFormatting>
  <conditionalFormatting sqref="C2">
    <cfRule type="duplicateValues" dxfId="250" priority="3"/>
  </conditionalFormatting>
  <conditionalFormatting sqref="C2">
    <cfRule type="duplicateValues" dxfId="249" priority="2"/>
  </conditionalFormatting>
  <conditionalFormatting sqref="C69:C1048576 C66 C58:C64 C51 C44:C49 C1:C42">
    <cfRule type="duplicateValues" dxfId="248" priority="34"/>
  </conditionalFormatting>
  <conditionalFormatting sqref="D1:D30 D69:D1048576 D66 D58:D64 D44:D49 D38:D42 D33 D51">
    <cfRule type="duplicateValues" dxfId="247" priority="4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5" fitToWidth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workbookViewId="0">
      <selection activeCell="C2" sqref="C2"/>
    </sheetView>
  </sheetViews>
  <sheetFormatPr defaultColWidth="8.77734375" defaultRowHeight="15.6"/>
  <cols>
    <col min="1" max="1" width="4.77734375" style="15" bestFit="1" customWidth="1"/>
    <col min="2" max="2" width="6.33203125" style="15" bestFit="1" customWidth="1"/>
    <col min="3" max="3" width="9.6640625" style="28" bestFit="1" customWidth="1"/>
    <col min="4" max="4" width="11.33203125" style="15" bestFit="1" customWidth="1"/>
    <col min="5" max="5" width="19.33203125" style="65" bestFit="1" customWidth="1"/>
    <col min="6" max="6" width="14.6640625" style="15" bestFit="1" customWidth="1"/>
    <col min="7" max="7" width="8" style="56" bestFit="1" customWidth="1"/>
    <col min="8" max="9" width="13.109375" style="56" bestFit="1" customWidth="1"/>
    <col min="10" max="10" width="8" style="56" bestFit="1" customWidth="1"/>
    <col min="11" max="12" width="13.109375" style="56" bestFit="1" customWidth="1"/>
    <col min="13" max="13" width="9.44140625" style="56" bestFit="1" customWidth="1"/>
    <col min="14" max="15" width="13.109375" style="56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49" ht="20.100000000000001" customHeight="1">
      <c r="A1" s="199" t="s">
        <v>1151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25.2" customHeight="1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107</v>
      </c>
      <c r="H2" s="57" t="s">
        <v>48</v>
      </c>
      <c r="I2" s="57" t="s">
        <v>47</v>
      </c>
      <c r="J2" s="57" t="s">
        <v>687</v>
      </c>
      <c r="K2" s="57" t="s">
        <v>49</v>
      </c>
      <c r="L2" s="57" t="s">
        <v>50</v>
      </c>
      <c r="M2" s="57" t="s">
        <v>688</v>
      </c>
      <c r="N2" s="57" t="s">
        <v>51</v>
      </c>
      <c r="O2" s="57" t="s">
        <v>628</v>
      </c>
      <c r="P2" s="71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1</v>
      </c>
    </row>
    <row r="3" spans="1:49">
      <c r="A3" s="8">
        <v>1</v>
      </c>
      <c r="B3" s="8" t="s">
        <v>44</v>
      </c>
      <c r="C3" s="8" t="s">
        <v>1146</v>
      </c>
      <c r="D3" s="8" t="s">
        <v>1145</v>
      </c>
      <c r="E3" s="103" t="s">
        <v>584</v>
      </c>
      <c r="F3" s="8" t="s">
        <v>106</v>
      </c>
      <c r="G3" s="53">
        <v>2</v>
      </c>
      <c r="H3" s="53">
        <v>1</v>
      </c>
      <c r="I3" s="53">
        <v>41</v>
      </c>
      <c r="J3" s="53" t="s">
        <v>631</v>
      </c>
      <c r="K3" s="53" t="s">
        <v>631</v>
      </c>
      <c r="L3" s="53" t="s">
        <v>631</v>
      </c>
      <c r="M3" s="53" t="s">
        <v>631</v>
      </c>
      <c r="N3" s="53" t="s">
        <v>631</v>
      </c>
      <c r="O3" s="53" t="s">
        <v>631</v>
      </c>
      <c r="P3" s="39"/>
      <c r="Q3" s="8"/>
      <c r="R3" s="8"/>
      <c r="T3" s="196"/>
      <c r="U3" s="195"/>
      <c r="V3" s="45" t="s">
        <v>640</v>
      </c>
      <c r="W3" s="47">
        <f>SUMIF($B$2:$B$993,"國小",$G$2:$G$993)</f>
        <v>2</v>
      </c>
    </row>
    <row r="4" spans="1:49" s="19" customFormat="1" ht="41.4">
      <c r="A4" s="8">
        <v>2</v>
      </c>
      <c r="B4" s="8" t="s">
        <v>42</v>
      </c>
      <c r="C4" s="8" t="s">
        <v>1135</v>
      </c>
      <c r="D4" s="10" t="s">
        <v>181</v>
      </c>
      <c r="E4" s="64" t="s">
        <v>950</v>
      </c>
      <c r="F4" s="8" t="s">
        <v>106</v>
      </c>
      <c r="G4" s="53" t="s">
        <v>631</v>
      </c>
      <c r="H4" s="53" t="s">
        <v>631</v>
      </c>
      <c r="I4" s="53" t="s">
        <v>631</v>
      </c>
      <c r="J4" s="53">
        <v>7</v>
      </c>
      <c r="K4" s="53">
        <v>6</v>
      </c>
      <c r="L4" s="53">
        <v>158</v>
      </c>
      <c r="M4" s="72">
        <v>14</v>
      </c>
      <c r="N4" s="72">
        <v>20</v>
      </c>
      <c r="O4" s="72">
        <v>283</v>
      </c>
      <c r="P4" s="39"/>
      <c r="Q4" s="8"/>
      <c r="R4" s="8"/>
      <c r="S4" s="18"/>
      <c r="T4" s="196"/>
      <c r="U4" s="195"/>
      <c r="V4" s="45" t="s">
        <v>643</v>
      </c>
      <c r="W4" s="47">
        <f>SUMIF($B$2:$B$993,"國小",$H$2:$H$993)</f>
        <v>1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7.6">
      <c r="A5" s="8">
        <v>3</v>
      </c>
      <c r="B5" s="8" t="s">
        <v>42</v>
      </c>
      <c r="C5" s="8" t="s">
        <v>1134</v>
      </c>
      <c r="D5" s="8" t="s">
        <v>180</v>
      </c>
      <c r="E5" s="64" t="s">
        <v>602</v>
      </c>
      <c r="F5" s="8" t="s">
        <v>106</v>
      </c>
      <c r="G5" s="53" t="s">
        <v>631</v>
      </c>
      <c r="H5" s="53" t="s">
        <v>631</v>
      </c>
      <c r="I5" s="53" t="s">
        <v>631</v>
      </c>
      <c r="J5" s="53">
        <v>10</v>
      </c>
      <c r="K5" s="53">
        <v>2</v>
      </c>
      <c r="L5" s="53">
        <v>193</v>
      </c>
      <c r="M5" s="72">
        <v>20</v>
      </c>
      <c r="N5" s="72">
        <v>3</v>
      </c>
      <c r="O5" s="72">
        <v>477</v>
      </c>
      <c r="P5" s="39"/>
      <c r="Q5" s="8"/>
      <c r="R5" s="8"/>
      <c r="T5" s="196"/>
      <c r="U5" s="195"/>
      <c r="V5" s="45" t="s">
        <v>645</v>
      </c>
      <c r="W5" s="47">
        <f>SUMIF($B$2:$B$993,"國小",$I$2:$I$993)</f>
        <v>41</v>
      </c>
    </row>
    <row r="6" spans="1:49" ht="27.6">
      <c r="A6" s="8">
        <v>4</v>
      </c>
      <c r="B6" s="8" t="s">
        <v>42</v>
      </c>
      <c r="C6" s="8" t="s">
        <v>1136</v>
      </c>
      <c r="D6" s="8" t="s">
        <v>182</v>
      </c>
      <c r="E6" s="64" t="s">
        <v>115</v>
      </c>
      <c r="F6" s="8" t="s">
        <v>106</v>
      </c>
      <c r="G6" s="53" t="s">
        <v>631</v>
      </c>
      <c r="H6" s="53" t="s">
        <v>631</v>
      </c>
      <c r="I6" s="53" t="s">
        <v>631</v>
      </c>
      <c r="J6" s="53">
        <v>2</v>
      </c>
      <c r="K6" s="53">
        <v>1</v>
      </c>
      <c r="L6" s="58">
        <v>17</v>
      </c>
      <c r="M6" s="72">
        <v>9</v>
      </c>
      <c r="N6" s="72">
        <v>5</v>
      </c>
      <c r="O6" s="72">
        <v>87</v>
      </c>
      <c r="P6" s="39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9">
      <c r="A7" s="8">
        <v>5</v>
      </c>
      <c r="B7" s="8" t="s">
        <v>42</v>
      </c>
      <c r="C7" s="8" t="s">
        <v>1148</v>
      </c>
      <c r="D7" s="10" t="s">
        <v>1147</v>
      </c>
      <c r="E7" s="103" t="s">
        <v>185</v>
      </c>
      <c r="F7" s="8"/>
      <c r="G7" s="53" t="s">
        <v>631</v>
      </c>
      <c r="H7" s="53" t="s">
        <v>631</v>
      </c>
      <c r="I7" s="53" t="s">
        <v>631</v>
      </c>
      <c r="J7" s="53">
        <v>2</v>
      </c>
      <c r="K7" s="53" t="s">
        <v>696</v>
      </c>
      <c r="L7" s="53" t="s">
        <v>696</v>
      </c>
      <c r="M7" s="53" t="s">
        <v>631</v>
      </c>
      <c r="N7" s="53" t="s">
        <v>631</v>
      </c>
      <c r="O7" s="53" t="s">
        <v>631</v>
      </c>
      <c r="P7" s="39"/>
      <c r="Q7" s="8"/>
      <c r="R7" s="8"/>
      <c r="T7" s="196"/>
      <c r="U7" s="197"/>
      <c r="V7" s="45" t="s">
        <v>640</v>
      </c>
      <c r="W7" s="47">
        <f>SUMIF($B$2:$B$993,"國中",$G$2:$G$993)</f>
        <v>0</v>
      </c>
    </row>
    <row r="8" spans="1:49" ht="16.2">
      <c r="A8" s="8">
        <v>6</v>
      </c>
      <c r="B8" s="8" t="s">
        <v>44</v>
      </c>
      <c r="C8" s="8" t="s">
        <v>1133</v>
      </c>
      <c r="D8" s="8" t="s">
        <v>178</v>
      </c>
      <c r="E8" s="103" t="s">
        <v>134</v>
      </c>
      <c r="F8" s="8"/>
      <c r="G8" s="53" t="s">
        <v>631</v>
      </c>
      <c r="H8" s="53" t="s">
        <v>631</v>
      </c>
      <c r="I8" s="53" t="s">
        <v>631</v>
      </c>
      <c r="J8" s="53">
        <v>1</v>
      </c>
      <c r="K8" s="53">
        <v>1</v>
      </c>
      <c r="L8" s="53" t="s">
        <v>696</v>
      </c>
      <c r="M8" s="72">
        <v>2</v>
      </c>
      <c r="N8" s="72">
        <v>1</v>
      </c>
      <c r="O8" s="72">
        <v>25</v>
      </c>
      <c r="P8" s="39"/>
      <c r="Q8" s="8"/>
      <c r="R8" s="8"/>
      <c r="T8" s="196"/>
      <c r="U8" s="197"/>
      <c r="V8" s="45" t="s">
        <v>643</v>
      </c>
      <c r="W8" s="47">
        <f>SUMIF($B$2:$B$993,"國小",$H$2:$H$993)</f>
        <v>1</v>
      </c>
    </row>
    <row r="9" spans="1:49" ht="16.2">
      <c r="A9" s="8">
        <v>7</v>
      </c>
      <c r="B9" s="8" t="s">
        <v>2</v>
      </c>
      <c r="C9" s="8" t="s">
        <v>1140</v>
      </c>
      <c r="D9" s="8" t="s">
        <v>179</v>
      </c>
      <c r="E9" s="103" t="s">
        <v>134</v>
      </c>
      <c r="F9" s="8"/>
      <c r="G9" s="53" t="s">
        <v>631</v>
      </c>
      <c r="H9" s="53" t="s">
        <v>631</v>
      </c>
      <c r="I9" s="53" t="s">
        <v>631</v>
      </c>
      <c r="J9" s="53">
        <v>2</v>
      </c>
      <c r="K9" s="53">
        <v>2</v>
      </c>
      <c r="L9" s="53" t="s">
        <v>696</v>
      </c>
      <c r="M9" s="72">
        <v>3</v>
      </c>
      <c r="N9" s="72">
        <v>2</v>
      </c>
      <c r="O9" s="72">
        <v>27</v>
      </c>
      <c r="P9" s="39"/>
      <c r="Q9" s="8"/>
      <c r="R9" s="8"/>
      <c r="T9" s="196"/>
      <c r="U9" s="197"/>
      <c r="V9" s="45" t="s">
        <v>645</v>
      </c>
      <c r="W9" s="47">
        <f>SUMIF($B$2:$B$993,"國中",$I$2:$I$993)</f>
        <v>0</v>
      </c>
    </row>
    <row r="10" spans="1:49" ht="16.2">
      <c r="A10" s="8">
        <v>8</v>
      </c>
      <c r="B10" s="8" t="s">
        <v>2</v>
      </c>
      <c r="C10" s="8" t="s">
        <v>1141</v>
      </c>
      <c r="D10" s="10" t="s">
        <v>183</v>
      </c>
      <c r="E10" s="103" t="s">
        <v>134</v>
      </c>
      <c r="F10" s="8"/>
      <c r="G10" s="53" t="s">
        <v>631</v>
      </c>
      <c r="H10" s="53" t="s">
        <v>631</v>
      </c>
      <c r="I10" s="53" t="s">
        <v>631</v>
      </c>
      <c r="J10" s="53">
        <v>1</v>
      </c>
      <c r="K10" s="53">
        <v>1</v>
      </c>
      <c r="L10" s="53" t="s">
        <v>696</v>
      </c>
      <c r="M10" s="72">
        <v>1</v>
      </c>
      <c r="N10" s="72">
        <v>1</v>
      </c>
      <c r="O10" s="53" t="s">
        <v>631</v>
      </c>
      <c r="P10" s="39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 ht="16.2">
      <c r="A11" s="8">
        <v>9</v>
      </c>
      <c r="B11" s="8" t="s">
        <v>2</v>
      </c>
      <c r="C11" s="8" t="s">
        <v>1142</v>
      </c>
      <c r="D11" s="10" t="s">
        <v>184</v>
      </c>
      <c r="E11" s="103" t="s">
        <v>134</v>
      </c>
      <c r="F11" s="8"/>
      <c r="G11" s="53" t="s">
        <v>631</v>
      </c>
      <c r="H11" s="53" t="s">
        <v>631</v>
      </c>
      <c r="I11" s="53" t="s">
        <v>631</v>
      </c>
      <c r="J11" s="53">
        <v>1</v>
      </c>
      <c r="K11" s="53">
        <v>1</v>
      </c>
      <c r="L11" s="53" t="s">
        <v>696</v>
      </c>
      <c r="M11" s="72">
        <v>2</v>
      </c>
      <c r="N11" s="72">
        <v>1</v>
      </c>
      <c r="O11" s="53" t="s">
        <v>631</v>
      </c>
      <c r="P11" s="39"/>
      <c r="Q11" s="8"/>
      <c r="R11" s="8"/>
      <c r="T11" s="196"/>
      <c r="U11" s="195"/>
      <c r="V11" s="45" t="s">
        <v>640</v>
      </c>
      <c r="W11" s="47">
        <f>SUMIF($B$2:$B$993,"高中職",$G$2:$G$993)</f>
        <v>0</v>
      </c>
    </row>
    <row r="12" spans="1:49" ht="16.2">
      <c r="A12" s="8">
        <v>10</v>
      </c>
      <c r="B12" s="102" t="s">
        <v>635</v>
      </c>
      <c r="C12" s="102" t="s">
        <v>1144</v>
      </c>
      <c r="D12" s="10" t="s">
        <v>1143</v>
      </c>
      <c r="E12" s="8" t="s">
        <v>675</v>
      </c>
      <c r="F12" s="102"/>
      <c r="G12" s="53" t="s">
        <v>631</v>
      </c>
      <c r="H12" s="53" t="s">
        <v>631</v>
      </c>
      <c r="I12" s="53" t="s">
        <v>631</v>
      </c>
      <c r="J12" s="53" t="s">
        <v>631</v>
      </c>
      <c r="K12" s="53" t="s">
        <v>631</v>
      </c>
      <c r="L12" s="53" t="s">
        <v>631</v>
      </c>
      <c r="M12" s="72">
        <v>1</v>
      </c>
      <c r="N12" s="72">
        <v>1</v>
      </c>
      <c r="O12" s="72">
        <v>48</v>
      </c>
      <c r="P12" s="38"/>
      <c r="Q12" s="23"/>
      <c r="R12" s="23"/>
      <c r="T12" s="196"/>
      <c r="U12" s="195"/>
      <c r="V12" s="45" t="s">
        <v>643</v>
      </c>
      <c r="W12" s="47">
        <f>SUMIF($B$2:$B$993,"高中職",$H$2:$H$993)</f>
        <v>0</v>
      </c>
    </row>
    <row r="13" spans="1:49" ht="16.2">
      <c r="A13" s="8">
        <v>11</v>
      </c>
      <c r="B13" s="102" t="s">
        <v>633</v>
      </c>
      <c r="C13" s="102" t="s">
        <v>1150</v>
      </c>
      <c r="D13" s="10" t="s">
        <v>1149</v>
      </c>
      <c r="E13" s="8" t="s">
        <v>675</v>
      </c>
      <c r="F13" s="102"/>
      <c r="G13" s="53" t="s">
        <v>631</v>
      </c>
      <c r="H13" s="53" t="s">
        <v>631</v>
      </c>
      <c r="I13" s="53" t="s">
        <v>631</v>
      </c>
      <c r="J13" s="53" t="s">
        <v>631</v>
      </c>
      <c r="K13" s="53" t="s">
        <v>631</v>
      </c>
      <c r="L13" s="53" t="s">
        <v>631</v>
      </c>
      <c r="M13" s="72">
        <v>1</v>
      </c>
      <c r="N13" s="53" t="s">
        <v>631</v>
      </c>
      <c r="O13" s="53" t="s">
        <v>631</v>
      </c>
      <c r="P13" s="38"/>
      <c r="Q13" s="23"/>
      <c r="R13" s="23"/>
      <c r="T13" s="196"/>
      <c r="U13" s="195"/>
      <c r="V13" s="45" t="s">
        <v>645</v>
      </c>
      <c r="W13" s="47">
        <f>SUMIF($B$2:$B$993,"高中職",$I$2:$I$993)</f>
        <v>0</v>
      </c>
    </row>
    <row r="14" spans="1:49">
      <c r="A14" s="8">
        <v>12</v>
      </c>
      <c r="B14" s="102" t="s">
        <v>633</v>
      </c>
      <c r="C14" s="102" t="s">
        <v>1137</v>
      </c>
      <c r="D14" s="10" t="s">
        <v>689</v>
      </c>
      <c r="E14" s="103" t="s">
        <v>134</v>
      </c>
      <c r="F14" s="102"/>
      <c r="G14" s="53" t="s">
        <v>631</v>
      </c>
      <c r="H14" s="53" t="s">
        <v>631</v>
      </c>
      <c r="I14" s="53" t="s">
        <v>631</v>
      </c>
      <c r="J14" s="53" t="s">
        <v>631</v>
      </c>
      <c r="K14" s="53" t="s">
        <v>631</v>
      </c>
      <c r="L14" s="53" t="s">
        <v>631</v>
      </c>
      <c r="M14" s="53" t="s">
        <v>631</v>
      </c>
      <c r="N14" s="53" t="s">
        <v>631</v>
      </c>
      <c r="O14" s="53" t="s">
        <v>631</v>
      </c>
      <c r="T14" s="196"/>
      <c r="U14" s="195" t="s">
        <v>650</v>
      </c>
      <c r="V14" s="45" t="s">
        <v>653</v>
      </c>
      <c r="W14" s="47">
        <v>0</v>
      </c>
    </row>
    <row r="15" spans="1:49">
      <c r="A15" s="8">
        <v>13</v>
      </c>
      <c r="B15" s="102" t="s">
        <v>42</v>
      </c>
      <c r="C15" s="102" t="s">
        <v>1139</v>
      </c>
      <c r="D15" s="102" t="s">
        <v>1138</v>
      </c>
      <c r="E15" s="103" t="s">
        <v>233</v>
      </c>
      <c r="F15" s="102"/>
      <c r="G15" s="55"/>
      <c r="H15" s="55"/>
      <c r="I15" s="55"/>
      <c r="J15" s="55"/>
      <c r="K15" s="55"/>
      <c r="L15" s="55"/>
      <c r="M15" s="55">
        <v>1</v>
      </c>
      <c r="N15" s="55">
        <v>1</v>
      </c>
      <c r="O15" s="55">
        <v>7</v>
      </c>
      <c r="T15" s="196"/>
      <c r="U15" s="195"/>
      <c r="V15" s="45" t="s">
        <v>640</v>
      </c>
      <c r="W15" s="47">
        <f>SUMIF($B$2:$B$993,"大學",$G$2:$G$993)</f>
        <v>0</v>
      </c>
    </row>
    <row r="16" spans="1:49" ht="16.2">
      <c r="D16" s="67"/>
      <c r="T16" s="196"/>
      <c r="U16" s="195"/>
      <c r="V16" s="45" t="s">
        <v>643</v>
      </c>
      <c r="W16" s="47">
        <f>SUMIF($B$2:$B$993,"大學",$H$2:$H$993)</f>
        <v>0</v>
      </c>
    </row>
    <row r="17" spans="4:23" ht="16.2">
      <c r="D17" s="67"/>
      <c r="T17" s="196"/>
      <c r="U17" s="195"/>
      <c r="V17" s="45" t="s">
        <v>645</v>
      </c>
      <c r="W17" s="47">
        <f>SUMIF($B$2:$B$993,"大學",$I$2:$I$993)</f>
        <v>0</v>
      </c>
    </row>
    <row r="18" spans="4:23" ht="16.2">
      <c r="D18" s="66"/>
      <c r="T18" s="196"/>
      <c r="U18" s="195" t="s">
        <v>654</v>
      </c>
      <c r="V18" s="45" t="s">
        <v>653</v>
      </c>
      <c r="W18" s="47">
        <f>W2+W6+W10+W14</f>
        <v>1</v>
      </c>
    </row>
    <row r="19" spans="4:23" ht="16.2">
      <c r="D19" s="68"/>
      <c r="T19" s="196"/>
      <c r="U19" s="195"/>
      <c r="V19" s="45" t="s">
        <v>640</v>
      </c>
      <c r="W19" s="47">
        <f>W3+W7+W11+W15</f>
        <v>2</v>
      </c>
    </row>
    <row r="20" spans="4:23" ht="16.2">
      <c r="D20" s="69"/>
      <c r="T20" s="196"/>
      <c r="U20" s="195"/>
      <c r="V20" s="45" t="s">
        <v>643</v>
      </c>
      <c r="W20" s="47">
        <f>W4+W8+W12+W16</f>
        <v>2</v>
      </c>
    </row>
    <row r="21" spans="4:23" ht="16.2">
      <c r="D21" s="70"/>
      <c r="T21" s="196"/>
      <c r="U21" s="195"/>
      <c r="V21" s="45" t="s">
        <v>645</v>
      </c>
      <c r="W21" s="47">
        <f>W5+W9+W13+W17</f>
        <v>41</v>
      </c>
    </row>
    <row r="22" spans="4:23">
      <c r="D22" s="42"/>
      <c r="T22" s="196" t="s">
        <v>646</v>
      </c>
      <c r="U22" s="195" t="s">
        <v>647</v>
      </c>
      <c r="V22" s="45" t="s">
        <v>653</v>
      </c>
      <c r="W22" s="47">
        <v>6</v>
      </c>
    </row>
    <row r="23" spans="4:23">
      <c r="T23" s="196"/>
      <c r="U23" s="195"/>
      <c r="V23" s="45" t="s">
        <v>640</v>
      </c>
      <c r="W23" s="47">
        <f>SUMIF($B$2:$B$993,"國小",$J$2:$J$993)</f>
        <v>22</v>
      </c>
    </row>
    <row r="24" spans="4:23">
      <c r="T24" s="196"/>
      <c r="U24" s="195"/>
      <c r="V24" s="45" t="s">
        <v>643</v>
      </c>
      <c r="W24" s="47">
        <f>SUMIF($B$2:$B$993,"國小",$K$2:$K$993)</f>
        <v>10</v>
      </c>
    </row>
    <row r="25" spans="4:23">
      <c r="T25" s="196"/>
      <c r="U25" s="195"/>
      <c r="V25" s="45" t="s">
        <v>645</v>
      </c>
      <c r="W25" s="47">
        <f>SUMIF($B$2:$B$993,"國小",$L$2:$L$993)</f>
        <v>368</v>
      </c>
    </row>
    <row r="26" spans="4:23">
      <c r="T26" s="196"/>
      <c r="U26" s="197" t="s">
        <v>648</v>
      </c>
      <c r="V26" s="45" t="s">
        <v>653</v>
      </c>
      <c r="W26" s="47">
        <v>3</v>
      </c>
    </row>
    <row r="27" spans="4:23">
      <c r="T27" s="196"/>
      <c r="U27" s="197"/>
      <c r="V27" s="45" t="s">
        <v>640</v>
      </c>
      <c r="W27" s="47">
        <f>SUMIF($B$2:$B$993,"國中",$J$2:$J$993)</f>
        <v>4</v>
      </c>
    </row>
    <row r="28" spans="4:23">
      <c r="T28" s="196"/>
      <c r="U28" s="197"/>
      <c r="V28" s="45" t="s">
        <v>643</v>
      </c>
      <c r="W28" s="47">
        <f>SUMIF($B$2:$B$993,"國中",$K$2:$K$993)</f>
        <v>4</v>
      </c>
    </row>
    <row r="29" spans="4:23">
      <c r="T29" s="196"/>
      <c r="U29" s="197"/>
      <c r="V29" s="45" t="s">
        <v>645</v>
      </c>
      <c r="W29" s="47">
        <f>SUMIF($B$2:$B$993,"國中",$L$2:$L$993)</f>
        <v>0</v>
      </c>
    </row>
    <row r="30" spans="4:23">
      <c r="T30" s="196"/>
      <c r="U30" s="195" t="s">
        <v>649</v>
      </c>
      <c r="V30" s="45" t="s">
        <v>653</v>
      </c>
      <c r="W30" s="47">
        <v>0</v>
      </c>
    </row>
    <row r="31" spans="4:23">
      <c r="T31" s="196"/>
      <c r="U31" s="195"/>
      <c r="V31" s="45" t="s">
        <v>640</v>
      </c>
      <c r="W31" s="47">
        <f>SUMIF($B$2:$B$993,"高中職",$J$2:$J$993)</f>
        <v>0</v>
      </c>
    </row>
    <row r="32" spans="4:23">
      <c r="T32" s="196"/>
      <c r="U32" s="195"/>
      <c r="V32" s="45" t="s">
        <v>643</v>
      </c>
      <c r="W32" s="47">
        <f>SUMIF($B$2:$B$993,"高中職",$K$2:$K$993)</f>
        <v>0</v>
      </c>
    </row>
    <row r="33" spans="20:23">
      <c r="T33" s="196"/>
      <c r="U33" s="195"/>
      <c r="V33" s="45" t="s">
        <v>645</v>
      </c>
      <c r="W33" s="47">
        <f>SUMIF($B$2:$B$993,"高中職",$L$2:$L$993)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SUMIF($B$2:$B$993,"大學",$J$2:$J$993)</f>
        <v>0</v>
      </c>
    </row>
    <row r="36" spans="20:23">
      <c r="T36" s="196"/>
      <c r="U36" s="195"/>
      <c r="V36" s="45" t="s">
        <v>643</v>
      </c>
      <c r="W36" s="47">
        <f>SUMIF($B$2:$B$993,"大學",$K$2:$K$993)</f>
        <v>0</v>
      </c>
    </row>
    <row r="37" spans="20:23">
      <c r="T37" s="196"/>
      <c r="U37" s="195"/>
      <c r="V37" s="45" t="s">
        <v>645</v>
      </c>
      <c r="W37" s="47">
        <f>SUMIF($B$2:$B$993,"大學",$L$2:$L$993)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9</v>
      </c>
    </row>
    <row r="39" spans="20:23">
      <c r="T39" s="196"/>
      <c r="U39" s="195"/>
      <c r="V39" s="45" t="s">
        <v>640</v>
      </c>
      <c r="W39" s="47">
        <f>W23+W27+W31+W35</f>
        <v>26</v>
      </c>
    </row>
    <row r="40" spans="20:23">
      <c r="T40" s="196"/>
      <c r="U40" s="195"/>
      <c r="V40" s="45" t="s">
        <v>643</v>
      </c>
      <c r="W40" s="47">
        <f>W24+W28+W32+W36</f>
        <v>14</v>
      </c>
    </row>
    <row r="41" spans="20:23">
      <c r="T41" s="196"/>
      <c r="U41" s="195"/>
      <c r="V41" s="45" t="s">
        <v>645</v>
      </c>
      <c r="W41" s="47">
        <f>W25+W29+W33+W37</f>
        <v>368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SUMPRODUCT(--EXACT($B$2:$B$998,U2))</f>
        <v>9</v>
      </c>
    </row>
    <row r="43" spans="20:23">
      <c r="T43" s="196"/>
      <c r="U43" s="195"/>
      <c r="V43" s="45" t="s">
        <v>640</v>
      </c>
      <c r="W43" s="49">
        <f>SUMIF($B$2:$B$993,"國小",$M$2:$M$993)</f>
        <v>47</v>
      </c>
    </row>
    <row r="44" spans="20:23">
      <c r="T44" s="196"/>
      <c r="U44" s="195"/>
      <c r="V44" s="45" t="s">
        <v>643</v>
      </c>
      <c r="W44" s="47">
        <f>SUMIF($B$2:$B$993,"國小",$N$2:$N$993)</f>
        <v>30</v>
      </c>
    </row>
    <row r="45" spans="20:23">
      <c r="T45" s="196"/>
      <c r="U45" s="195"/>
      <c r="V45" s="45" t="s">
        <v>645</v>
      </c>
      <c r="W45" s="47">
        <f>SUMIF($B$2:$B$993,"國小",$O$2:$O$993)</f>
        <v>879</v>
      </c>
    </row>
    <row r="46" spans="20:23">
      <c r="T46" s="196"/>
      <c r="U46" s="197" t="s">
        <v>648</v>
      </c>
      <c r="V46" s="45" t="s">
        <v>653</v>
      </c>
      <c r="W46" s="47">
        <f>SUMPRODUCT(--EXACT($B$2:$B$998,U46))</f>
        <v>3</v>
      </c>
    </row>
    <row r="47" spans="20:23">
      <c r="T47" s="196"/>
      <c r="U47" s="197"/>
      <c r="V47" s="45" t="s">
        <v>640</v>
      </c>
      <c r="W47" s="49">
        <f>SUMIF($B$2:$B$993,"國中",$M$2:$M$993)</f>
        <v>6</v>
      </c>
    </row>
    <row r="48" spans="20:23">
      <c r="T48" s="196"/>
      <c r="U48" s="197"/>
      <c r="V48" s="45" t="s">
        <v>643</v>
      </c>
      <c r="W48" s="47">
        <f>SUMIF($B$2:$B$993,"國中",$N$2:$N$993)</f>
        <v>4</v>
      </c>
    </row>
    <row r="49" spans="20:23">
      <c r="T49" s="196"/>
      <c r="U49" s="197"/>
      <c r="V49" s="45" t="s">
        <v>645</v>
      </c>
      <c r="W49" s="47">
        <f>SUMIF($B$2:$B$993,"國中",$O$2:$O$993)</f>
        <v>27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1</v>
      </c>
    </row>
    <row r="51" spans="20:23">
      <c r="T51" s="196"/>
      <c r="U51" s="195"/>
      <c r="V51" s="45" t="s">
        <v>640</v>
      </c>
      <c r="W51" s="49">
        <f>SUMIF($B$2:$B$993,"高中職",$M$2:$M$993)</f>
        <v>1</v>
      </c>
    </row>
    <row r="52" spans="20:23">
      <c r="T52" s="196"/>
      <c r="U52" s="195"/>
      <c r="V52" s="45" t="s">
        <v>643</v>
      </c>
      <c r="W52" s="47">
        <f>SUMIF($B$2:$B$993,"高中職",$N$2:$N$993)</f>
        <v>1</v>
      </c>
    </row>
    <row r="53" spans="20:23">
      <c r="T53" s="196"/>
      <c r="U53" s="195"/>
      <c r="V53" s="45" t="s">
        <v>645</v>
      </c>
      <c r="W53" s="47">
        <f>SUMIF($B$2:$B$993,"高中職",$O$2:$O$993)</f>
        <v>48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0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13</v>
      </c>
    </row>
    <row r="59" spans="20:23">
      <c r="T59" s="196"/>
      <c r="U59" s="195"/>
      <c r="V59" s="45" t="s">
        <v>640</v>
      </c>
      <c r="W59" s="47">
        <f>W43+W47+W51+W55</f>
        <v>54</v>
      </c>
    </row>
    <row r="60" spans="20:23">
      <c r="T60" s="196"/>
      <c r="U60" s="195"/>
      <c r="V60" s="45" t="s">
        <v>643</v>
      </c>
      <c r="W60" s="47">
        <f>W44+W48+W52+W56</f>
        <v>35</v>
      </c>
    </row>
    <row r="61" spans="20:23">
      <c r="T61" s="196"/>
      <c r="U61" s="195"/>
      <c r="V61" s="45" t="s">
        <v>645</v>
      </c>
      <c r="W61" s="47">
        <f>W45+W49+W53+W57</f>
        <v>954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D1:D13 D22:D1048576">
    <cfRule type="duplicateValues" dxfId="246" priority="7"/>
  </conditionalFormatting>
  <conditionalFormatting sqref="D1:D14 D16:D1048576">
    <cfRule type="duplicateValues" dxfId="245" priority="6"/>
  </conditionalFormatting>
  <conditionalFormatting sqref="D14">
    <cfRule type="duplicateValues" dxfId="244" priority="5"/>
  </conditionalFormatting>
  <conditionalFormatting sqref="C2">
    <cfRule type="duplicateValues" dxfId="243" priority="3"/>
  </conditionalFormatting>
  <conditionalFormatting sqref="C2">
    <cfRule type="duplicateValues" dxfId="242" priority="2"/>
  </conditionalFormatting>
  <conditionalFormatting sqref="C2">
    <cfRule type="duplicateValues" dxfId="241" priority="4"/>
  </conditionalFormatting>
  <conditionalFormatting sqref="C1:C1048576">
    <cfRule type="duplicateValues" dxfId="24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9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1"/>
  <sheetViews>
    <sheetView topLeftCell="A16" workbookViewId="0">
      <selection activeCell="E36" sqref="E36"/>
    </sheetView>
  </sheetViews>
  <sheetFormatPr defaultColWidth="8.77734375" defaultRowHeight="15.6"/>
  <cols>
    <col min="1" max="2" width="4.77734375" style="15" bestFit="1" customWidth="1"/>
    <col min="3" max="3" width="9.6640625" style="28" bestFit="1" customWidth="1"/>
    <col min="4" max="4" width="11.33203125" style="15" bestFit="1" customWidth="1"/>
    <col min="5" max="5" width="21.21875" style="15" bestFit="1" customWidth="1"/>
    <col min="6" max="6" width="14.6640625" style="15" bestFit="1" customWidth="1"/>
    <col min="7" max="7" width="8" style="56" bestFit="1" customWidth="1"/>
    <col min="8" max="9" width="13.109375" style="56" bestFit="1" customWidth="1"/>
    <col min="10" max="10" width="8" style="56" bestFit="1" customWidth="1"/>
    <col min="11" max="12" width="13.109375" style="56" bestFit="1" customWidth="1"/>
    <col min="13" max="13" width="9.44140625" style="56" bestFit="1" customWidth="1"/>
    <col min="14" max="15" width="13.109375" style="56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49">
      <c r="A1" s="199" t="s">
        <v>1192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41.4">
      <c r="A2" s="51" t="s">
        <v>607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7" t="s">
        <v>638</v>
      </c>
      <c r="H2" s="57" t="s">
        <v>48</v>
      </c>
      <c r="I2" s="57" t="s">
        <v>47</v>
      </c>
      <c r="J2" s="57" t="s">
        <v>687</v>
      </c>
      <c r="K2" s="57" t="s">
        <v>49</v>
      </c>
      <c r="L2" s="57" t="s">
        <v>50</v>
      </c>
      <c r="M2" s="57" t="s">
        <v>688</v>
      </c>
      <c r="N2" s="57" t="s">
        <v>51</v>
      </c>
      <c r="O2" s="57" t="s">
        <v>628</v>
      </c>
      <c r="P2" s="62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 ht="27.6">
      <c r="A3" s="8">
        <v>1</v>
      </c>
      <c r="B3" s="8" t="s">
        <v>131</v>
      </c>
      <c r="C3" s="8" t="s">
        <v>1162</v>
      </c>
      <c r="D3" s="8" t="s">
        <v>194</v>
      </c>
      <c r="E3" s="14" t="s">
        <v>113</v>
      </c>
      <c r="F3" s="8" t="s">
        <v>112</v>
      </c>
      <c r="G3" s="53" t="s">
        <v>680</v>
      </c>
      <c r="H3" s="53" t="s">
        <v>680</v>
      </c>
      <c r="I3" s="53" t="s">
        <v>680</v>
      </c>
      <c r="J3" s="53">
        <v>8</v>
      </c>
      <c r="K3" s="53">
        <v>1</v>
      </c>
      <c r="L3" s="53">
        <v>143</v>
      </c>
      <c r="M3" s="72">
        <v>25</v>
      </c>
      <c r="N3" s="72">
        <v>26</v>
      </c>
      <c r="O3" s="72">
        <v>598</v>
      </c>
      <c r="P3" s="8"/>
      <c r="Q3" s="8"/>
      <c r="R3" s="8"/>
      <c r="T3" s="196"/>
      <c r="U3" s="195"/>
      <c r="V3" s="45" t="s">
        <v>640</v>
      </c>
      <c r="W3" s="47">
        <f>SUMIF($B$2:$B$993,"國小",$G$2:$G$993)</f>
        <v>0</v>
      </c>
    </row>
    <row r="4" spans="1:49" ht="55.2">
      <c r="A4" s="8">
        <v>2</v>
      </c>
      <c r="B4" s="8" t="s">
        <v>132</v>
      </c>
      <c r="C4" s="8" t="s">
        <v>1175</v>
      </c>
      <c r="D4" s="8" t="s">
        <v>198</v>
      </c>
      <c r="E4" s="14" t="s">
        <v>962</v>
      </c>
      <c r="F4" s="8" t="s">
        <v>112</v>
      </c>
      <c r="G4" s="53" t="s">
        <v>680</v>
      </c>
      <c r="H4" s="53" t="s">
        <v>680</v>
      </c>
      <c r="I4" s="53" t="s">
        <v>680</v>
      </c>
      <c r="J4" s="55">
        <v>8</v>
      </c>
      <c r="K4" s="55">
        <v>6</v>
      </c>
      <c r="L4" s="55">
        <v>137</v>
      </c>
      <c r="M4" s="72">
        <v>12</v>
      </c>
      <c r="N4" s="72">
        <v>11</v>
      </c>
      <c r="O4" s="72">
        <v>287</v>
      </c>
      <c r="P4" s="8"/>
      <c r="Q4" s="8"/>
      <c r="R4" s="8"/>
      <c r="S4" s="18"/>
      <c r="T4" s="196"/>
      <c r="U4" s="195"/>
      <c r="V4" s="45" t="s">
        <v>643</v>
      </c>
      <c r="W4" s="47">
        <f>SUMIF($B$2:$B$993,"國小",$H$2:$H$993)</f>
        <v>0</v>
      </c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</row>
    <row r="5" spans="1:49" ht="27.6">
      <c r="A5" s="8">
        <v>3</v>
      </c>
      <c r="B5" s="8" t="s">
        <v>131</v>
      </c>
      <c r="C5" s="8" t="s">
        <v>1156</v>
      </c>
      <c r="D5" s="8" t="s">
        <v>187</v>
      </c>
      <c r="E5" s="14" t="s">
        <v>217</v>
      </c>
      <c r="F5" s="8" t="s">
        <v>691</v>
      </c>
      <c r="G5" s="53" t="s">
        <v>680</v>
      </c>
      <c r="H5" s="53" t="s">
        <v>680</v>
      </c>
      <c r="I5" s="53" t="s">
        <v>680</v>
      </c>
      <c r="J5" s="55">
        <v>1</v>
      </c>
      <c r="K5" s="53" t="s">
        <v>696</v>
      </c>
      <c r="L5" s="55">
        <v>16</v>
      </c>
      <c r="M5" s="72">
        <v>2</v>
      </c>
      <c r="N5" s="72">
        <v>1</v>
      </c>
      <c r="O5" s="72">
        <v>16</v>
      </c>
      <c r="P5" s="8"/>
      <c r="Q5" s="8"/>
      <c r="R5" s="8"/>
      <c r="T5" s="196"/>
      <c r="U5" s="195"/>
      <c r="V5" s="45" t="s">
        <v>645</v>
      </c>
      <c r="W5" s="47">
        <f>SUMIF($B$2:$B$993,"國小",$I$2:$I$993)</f>
        <v>0</v>
      </c>
    </row>
    <row r="6" spans="1:49" ht="27.6">
      <c r="A6" s="8">
        <v>4</v>
      </c>
      <c r="B6" s="8" t="s">
        <v>131</v>
      </c>
      <c r="C6" s="8" t="s">
        <v>1158</v>
      </c>
      <c r="D6" s="8" t="s">
        <v>189</v>
      </c>
      <c r="E6" s="14" t="s">
        <v>217</v>
      </c>
      <c r="F6" s="8" t="s">
        <v>691</v>
      </c>
      <c r="G6" s="53" t="s">
        <v>680</v>
      </c>
      <c r="H6" s="53" t="s">
        <v>680</v>
      </c>
      <c r="I6" s="53" t="s">
        <v>680</v>
      </c>
      <c r="J6" s="55">
        <v>3</v>
      </c>
      <c r="K6" s="55">
        <v>2</v>
      </c>
      <c r="L6" s="55">
        <v>10</v>
      </c>
      <c r="M6" s="72">
        <v>3</v>
      </c>
      <c r="N6" s="72">
        <v>2</v>
      </c>
      <c r="O6" s="72">
        <v>10</v>
      </c>
      <c r="P6" s="8"/>
      <c r="Q6" s="8"/>
      <c r="R6" s="8"/>
      <c r="T6" s="196"/>
      <c r="U6" s="197" t="s">
        <v>648</v>
      </c>
      <c r="V6" s="45" t="s">
        <v>653</v>
      </c>
      <c r="W6" s="47">
        <v>0</v>
      </c>
    </row>
    <row r="7" spans="1:49" ht="27.6">
      <c r="A7" s="8">
        <v>5</v>
      </c>
      <c r="B7" s="8" t="s">
        <v>132</v>
      </c>
      <c r="C7" s="8" t="s">
        <v>1174</v>
      </c>
      <c r="D7" s="8" t="s">
        <v>190</v>
      </c>
      <c r="E7" s="14" t="s">
        <v>217</v>
      </c>
      <c r="F7" s="8" t="s">
        <v>112</v>
      </c>
      <c r="G7" s="53" t="s">
        <v>680</v>
      </c>
      <c r="H7" s="53" t="s">
        <v>680</v>
      </c>
      <c r="I7" s="53" t="s">
        <v>680</v>
      </c>
      <c r="J7" s="55">
        <v>12</v>
      </c>
      <c r="K7" s="55">
        <v>4</v>
      </c>
      <c r="L7" s="55">
        <v>194</v>
      </c>
      <c r="M7" s="72">
        <v>12</v>
      </c>
      <c r="N7" s="72">
        <v>5</v>
      </c>
      <c r="O7" s="72">
        <v>196</v>
      </c>
      <c r="P7" s="8"/>
      <c r="Q7" s="8"/>
      <c r="R7" s="8"/>
      <c r="S7" s="24"/>
      <c r="T7" s="196"/>
      <c r="U7" s="197"/>
      <c r="V7" s="45" t="s">
        <v>640</v>
      </c>
      <c r="W7" s="47">
        <f>SUMIF($B$2:$B$993,"國中",$G$2:$G$993)</f>
        <v>0</v>
      </c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</row>
    <row r="8" spans="1:49" ht="27.6">
      <c r="A8" s="8">
        <v>6</v>
      </c>
      <c r="B8" s="8" t="s">
        <v>132</v>
      </c>
      <c r="C8" s="8" t="s">
        <v>1180</v>
      </c>
      <c r="D8" s="8" t="s">
        <v>207</v>
      </c>
      <c r="E8" s="14" t="s">
        <v>217</v>
      </c>
      <c r="F8" s="8" t="s">
        <v>691</v>
      </c>
      <c r="G8" s="53" t="s">
        <v>680</v>
      </c>
      <c r="H8" s="53" t="s">
        <v>680</v>
      </c>
      <c r="I8" s="53" t="s">
        <v>680</v>
      </c>
      <c r="J8" s="55">
        <v>4</v>
      </c>
      <c r="K8" s="55">
        <v>2</v>
      </c>
      <c r="L8" s="55">
        <v>40</v>
      </c>
      <c r="M8" s="72">
        <v>6</v>
      </c>
      <c r="N8" s="72">
        <v>3</v>
      </c>
      <c r="O8" s="72">
        <v>44</v>
      </c>
      <c r="P8" s="8"/>
      <c r="Q8" s="8"/>
      <c r="R8" s="8"/>
      <c r="T8" s="196"/>
      <c r="U8" s="197"/>
      <c r="V8" s="45" t="s">
        <v>643</v>
      </c>
      <c r="W8" s="47">
        <f>SUMIF($B$2:$B$993,"國小",$H$2:$H$993)</f>
        <v>0</v>
      </c>
    </row>
    <row r="9" spans="1:49" ht="16.2">
      <c r="A9" s="8">
        <v>7</v>
      </c>
      <c r="B9" s="8" t="s">
        <v>44</v>
      </c>
      <c r="C9" s="8" t="s">
        <v>1152</v>
      </c>
      <c r="D9" s="8" t="s">
        <v>85</v>
      </c>
      <c r="E9" s="14" t="s">
        <v>218</v>
      </c>
      <c r="F9" s="8" t="s">
        <v>54</v>
      </c>
      <c r="G9" s="53" t="s">
        <v>680</v>
      </c>
      <c r="H9" s="53" t="s">
        <v>680</v>
      </c>
      <c r="I9" s="53" t="s">
        <v>680</v>
      </c>
      <c r="J9" s="55">
        <v>8</v>
      </c>
      <c r="K9" s="55">
        <v>4</v>
      </c>
      <c r="L9" s="55">
        <v>57</v>
      </c>
      <c r="M9" s="72">
        <v>10</v>
      </c>
      <c r="N9" s="72">
        <v>9</v>
      </c>
      <c r="O9" s="72">
        <v>62</v>
      </c>
      <c r="P9" s="8"/>
      <c r="Q9" s="8"/>
      <c r="R9" s="8"/>
      <c r="S9" s="24"/>
      <c r="T9" s="196"/>
      <c r="U9" s="197"/>
      <c r="V9" s="45" t="s">
        <v>645</v>
      </c>
      <c r="W9" s="47">
        <f>SUMIF($B$2:$B$993,"國中",$I$2:$I$993)</f>
        <v>0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</row>
    <row r="10" spans="1:49" ht="16.2">
      <c r="A10" s="8">
        <v>8</v>
      </c>
      <c r="B10" s="8" t="s">
        <v>42</v>
      </c>
      <c r="C10" s="8" t="s">
        <v>1153</v>
      </c>
      <c r="D10" s="8" t="s">
        <v>86</v>
      </c>
      <c r="E10" s="14" t="s">
        <v>219</v>
      </c>
      <c r="F10" s="8" t="s">
        <v>54</v>
      </c>
      <c r="G10" s="53" t="s">
        <v>680</v>
      </c>
      <c r="H10" s="53" t="s">
        <v>680</v>
      </c>
      <c r="I10" s="53" t="s">
        <v>680</v>
      </c>
      <c r="J10" s="55">
        <v>2</v>
      </c>
      <c r="K10" s="55">
        <v>1</v>
      </c>
      <c r="L10" s="55">
        <v>19</v>
      </c>
      <c r="M10" s="72">
        <v>4</v>
      </c>
      <c r="N10" s="72">
        <v>3</v>
      </c>
      <c r="O10" s="72">
        <v>33</v>
      </c>
      <c r="P10" s="8"/>
      <c r="Q10" s="8"/>
      <c r="R10" s="8"/>
      <c r="T10" s="196"/>
      <c r="U10" s="195" t="s">
        <v>649</v>
      </c>
      <c r="V10" s="45" t="s">
        <v>653</v>
      </c>
      <c r="W10" s="47">
        <v>0</v>
      </c>
    </row>
    <row r="11" spans="1:49" ht="16.2">
      <c r="A11" s="8">
        <v>9</v>
      </c>
      <c r="B11" s="8" t="s">
        <v>42</v>
      </c>
      <c r="C11" s="8" t="s">
        <v>1154</v>
      </c>
      <c r="D11" s="8" t="s">
        <v>87</v>
      </c>
      <c r="E11" s="14" t="s">
        <v>219</v>
      </c>
      <c r="F11" s="8" t="s">
        <v>54</v>
      </c>
      <c r="G11" s="53" t="s">
        <v>680</v>
      </c>
      <c r="H11" s="53" t="s">
        <v>680</v>
      </c>
      <c r="I11" s="53" t="s">
        <v>680</v>
      </c>
      <c r="J11" s="55">
        <v>6</v>
      </c>
      <c r="K11" s="55">
        <v>3</v>
      </c>
      <c r="L11" s="55">
        <v>7</v>
      </c>
      <c r="M11" s="72">
        <v>6</v>
      </c>
      <c r="N11" s="72">
        <v>6</v>
      </c>
      <c r="O11" s="72">
        <v>19</v>
      </c>
      <c r="P11" s="8"/>
      <c r="Q11" s="8"/>
      <c r="R11" s="8"/>
      <c r="T11" s="196"/>
      <c r="U11" s="195"/>
      <c r="V11" s="45" t="s">
        <v>640</v>
      </c>
      <c r="W11" s="47">
        <f>SUMIF($B$2:$B$993,"高中職",$G$2:$G$993)</f>
        <v>0</v>
      </c>
    </row>
    <row r="12" spans="1:49" ht="16.2">
      <c r="A12" s="8">
        <v>10</v>
      </c>
      <c r="B12" s="8" t="s">
        <v>131</v>
      </c>
      <c r="C12" s="8" t="s">
        <v>1155</v>
      </c>
      <c r="D12" s="8" t="s">
        <v>186</v>
      </c>
      <c r="E12" s="8" t="s">
        <v>134</v>
      </c>
      <c r="F12" s="10"/>
      <c r="G12" s="53" t="s">
        <v>680</v>
      </c>
      <c r="H12" s="53" t="s">
        <v>680</v>
      </c>
      <c r="I12" s="53" t="s">
        <v>680</v>
      </c>
      <c r="J12" s="55">
        <v>4</v>
      </c>
      <c r="K12" s="55">
        <v>3</v>
      </c>
      <c r="L12" s="55">
        <v>8</v>
      </c>
      <c r="M12" s="72">
        <v>7</v>
      </c>
      <c r="N12" s="72">
        <v>11</v>
      </c>
      <c r="O12" s="72">
        <v>28</v>
      </c>
      <c r="P12" s="8"/>
      <c r="Q12" s="8"/>
      <c r="R12" s="8"/>
      <c r="S12" s="18"/>
      <c r="T12" s="196"/>
      <c r="U12" s="195"/>
      <c r="V12" s="45" t="s">
        <v>643</v>
      </c>
      <c r="W12" s="47">
        <f>SUMIF($B$2:$B$993,"高中職",$H$2:$H$993)</f>
        <v>0</v>
      </c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</row>
    <row r="13" spans="1:49" ht="16.2">
      <c r="A13" s="8">
        <v>11</v>
      </c>
      <c r="B13" s="8" t="s">
        <v>131</v>
      </c>
      <c r="C13" s="8" t="s">
        <v>1157</v>
      </c>
      <c r="D13" s="8" t="s">
        <v>188</v>
      </c>
      <c r="E13" s="14" t="s">
        <v>690</v>
      </c>
      <c r="F13" s="8"/>
      <c r="G13" s="53" t="s">
        <v>680</v>
      </c>
      <c r="H13" s="53" t="s">
        <v>680</v>
      </c>
      <c r="I13" s="53" t="s">
        <v>680</v>
      </c>
      <c r="J13" s="55">
        <v>5</v>
      </c>
      <c r="K13" s="55">
        <v>9</v>
      </c>
      <c r="L13" s="55">
        <v>6</v>
      </c>
      <c r="M13" s="72">
        <v>6</v>
      </c>
      <c r="N13" s="72">
        <v>18</v>
      </c>
      <c r="O13" s="72">
        <v>34</v>
      </c>
      <c r="P13" s="8"/>
      <c r="Q13" s="8"/>
      <c r="R13" s="8"/>
      <c r="T13" s="196"/>
      <c r="U13" s="195"/>
      <c r="V13" s="45" t="s">
        <v>645</v>
      </c>
      <c r="W13" s="47">
        <f>SUMIF($B$2:$B$993,"高中職",$I$2:$I$993)</f>
        <v>0</v>
      </c>
    </row>
    <row r="14" spans="1:49">
      <c r="A14" s="8">
        <v>12</v>
      </c>
      <c r="B14" s="8" t="s">
        <v>131</v>
      </c>
      <c r="C14" s="8" t="s">
        <v>1159</v>
      </c>
      <c r="D14" s="8" t="s">
        <v>191</v>
      </c>
      <c r="E14" s="8" t="s">
        <v>134</v>
      </c>
      <c r="F14" s="10"/>
      <c r="G14" s="53" t="s">
        <v>680</v>
      </c>
      <c r="H14" s="53" t="s">
        <v>680</v>
      </c>
      <c r="I14" s="53" t="s">
        <v>680</v>
      </c>
      <c r="J14" s="53" t="s">
        <v>680</v>
      </c>
      <c r="K14" s="53" t="s">
        <v>680</v>
      </c>
      <c r="L14" s="53" t="s">
        <v>680</v>
      </c>
      <c r="M14" s="53" t="s">
        <v>631</v>
      </c>
      <c r="N14" s="53" t="s">
        <v>631</v>
      </c>
      <c r="O14" s="53" t="s">
        <v>631</v>
      </c>
      <c r="P14" s="8"/>
      <c r="Q14" s="8"/>
      <c r="R14" s="8"/>
      <c r="T14" s="196"/>
      <c r="U14" s="195" t="s">
        <v>650</v>
      </c>
      <c r="V14" s="45" t="s">
        <v>653</v>
      </c>
      <c r="W14" s="47">
        <v>0</v>
      </c>
    </row>
    <row r="15" spans="1:49">
      <c r="A15" s="8">
        <v>13</v>
      </c>
      <c r="B15" s="8" t="s">
        <v>131</v>
      </c>
      <c r="C15" s="8" t="s">
        <v>1160</v>
      </c>
      <c r="D15" s="8" t="s">
        <v>192</v>
      </c>
      <c r="E15" s="8" t="s">
        <v>134</v>
      </c>
      <c r="F15" s="10"/>
      <c r="G15" s="53" t="s">
        <v>680</v>
      </c>
      <c r="H15" s="53" t="s">
        <v>680</v>
      </c>
      <c r="I15" s="53" t="s">
        <v>680</v>
      </c>
      <c r="J15" s="53" t="s">
        <v>680</v>
      </c>
      <c r="K15" s="53" t="s">
        <v>680</v>
      </c>
      <c r="L15" s="53" t="s">
        <v>680</v>
      </c>
      <c r="M15" s="53" t="s">
        <v>631</v>
      </c>
      <c r="N15" s="53" t="s">
        <v>631</v>
      </c>
      <c r="O15" s="53" t="s">
        <v>631</v>
      </c>
      <c r="P15" s="8"/>
      <c r="Q15" s="8"/>
      <c r="R15" s="8"/>
      <c r="T15" s="196"/>
      <c r="U15" s="195"/>
      <c r="V15" s="45" t="s">
        <v>640</v>
      </c>
      <c r="W15" s="47">
        <f>SUMIF($B$2:$B$993,"大學",$G$2:$G$993)</f>
        <v>0</v>
      </c>
    </row>
    <row r="16" spans="1:49" ht="16.2">
      <c r="A16" s="8">
        <v>14</v>
      </c>
      <c r="B16" s="8" t="s">
        <v>131</v>
      </c>
      <c r="C16" s="8" t="s">
        <v>1161</v>
      </c>
      <c r="D16" s="8" t="s">
        <v>193</v>
      </c>
      <c r="E16" s="8" t="s">
        <v>134</v>
      </c>
      <c r="F16" s="10"/>
      <c r="G16" s="53" t="s">
        <v>680</v>
      </c>
      <c r="H16" s="53" t="s">
        <v>680</v>
      </c>
      <c r="I16" s="53" t="s">
        <v>680</v>
      </c>
      <c r="J16" s="53" t="s">
        <v>680</v>
      </c>
      <c r="K16" s="53" t="s">
        <v>680</v>
      </c>
      <c r="L16" s="53" t="s">
        <v>680</v>
      </c>
      <c r="M16" s="72">
        <v>58</v>
      </c>
      <c r="N16" s="72">
        <v>66</v>
      </c>
      <c r="O16" s="72">
        <v>27</v>
      </c>
      <c r="P16" s="8"/>
      <c r="Q16" s="8"/>
      <c r="R16" s="8"/>
      <c r="T16" s="196"/>
      <c r="U16" s="195"/>
      <c r="V16" s="45" t="s">
        <v>643</v>
      </c>
      <c r="W16" s="47">
        <f>SUMIF($B$2:$B$993,"大學",$H$2:$H$993)</f>
        <v>0</v>
      </c>
    </row>
    <row r="17" spans="1:23">
      <c r="A17" s="8">
        <v>15</v>
      </c>
      <c r="B17" s="8" t="s">
        <v>131</v>
      </c>
      <c r="C17" s="8" t="s">
        <v>1163</v>
      </c>
      <c r="D17" s="8" t="s">
        <v>195</v>
      </c>
      <c r="E17" s="14" t="s">
        <v>690</v>
      </c>
      <c r="F17" s="8"/>
      <c r="G17" s="53" t="s">
        <v>680</v>
      </c>
      <c r="H17" s="53" t="s">
        <v>680</v>
      </c>
      <c r="I17" s="53" t="s">
        <v>680</v>
      </c>
      <c r="J17" s="53" t="s">
        <v>680</v>
      </c>
      <c r="K17" s="53" t="s">
        <v>680</v>
      </c>
      <c r="L17" s="53" t="s">
        <v>680</v>
      </c>
      <c r="M17" s="53" t="s">
        <v>631</v>
      </c>
      <c r="N17" s="53" t="s">
        <v>631</v>
      </c>
      <c r="O17" s="53" t="s">
        <v>631</v>
      </c>
      <c r="P17" s="8"/>
      <c r="Q17" s="8"/>
      <c r="R17" s="8"/>
      <c r="T17" s="196"/>
      <c r="U17" s="195"/>
      <c r="V17" s="45" t="s">
        <v>645</v>
      </c>
      <c r="W17" s="47">
        <f>SUMIF($B$2:$B$993,"大學",$I$2:$I$993)</f>
        <v>0</v>
      </c>
    </row>
    <row r="18" spans="1:23">
      <c r="A18" s="8">
        <v>16</v>
      </c>
      <c r="B18" s="8" t="s">
        <v>131</v>
      </c>
      <c r="C18" s="8" t="s">
        <v>1164</v>
      </c>
      <c r="D18" s="8" t="s">
        <v>196</v>
      </c>
      <c r="E18" s="14" t="s">
        <v>67</v>
      </c>
      <c r="F18" s="8"/>
      <c r="G18" s="53" t="s">
        <v>680</v>
      </c>
      <c r="H18" s="53" t="s">
        <v>680</v>
      </c>
      <c r="I18" s="53" t="s">
        <v>680</v>
      </c>
      <c r="J18" s="53" t="s">
        <v>680</v>
      </c>
      <c r="K18" s="53" t="s">
        <v>680</v>
      </c>
      <c r="L18" s="53" t="s">
        <v>680</v>
      </c>
      <c r="M18" s="53" t="s">
        <v>631</v>
      </c>
      <c r="N18" s="53" t="s">
        <v>631</v>
      </c>
      <c r="O18" s="53" t="s">
        <v>631</v>
      </c>
      <c r="P18" s="8"/>
      <c r="Q18" s="8"/>
      <c r="R18" s="8"/>
      <c r="T18" s="196"/>
      <c r="U18" s="195" t="s">
        <v>654</v>
      </c>
      <c r="V18" s="45" t="s">
        <v>653</v>
      </c>
      <c r="W18" s="47">
        <f>W2+W6+W10+W14</f>
        <v>0</v>
      </c>
    </row>
    <row r="19" spans="1:23" ht="16.2">
      <c r="A19" s="8">
        <v>17</v>
      </c>
      <c r="B19" s="8" t="s">
        <v>131</v>
      </c>
      <c r="C19" s="8" t="s">
        <v>1165</v>
      </c>
      <c r="D19" s="8" t="s">
        <v>197</v>
      </c>
      <c r="E19" s="8" t="s">
        <v>134</v>
      </c>
      <c r="F19" s="8"/>
      <c r="G19" s="53" t="s">
        <v>680</v>
      </c>
      <c r="H19" s="53" t="s">
        <v>680</v>
      </c>
      <c r="I19" s="53" t="s">
        <v>680</v>
      </c>
      <c r="J19" s="53" t="s">
        <v>680</v>
      </c>
      <c r="K19" s="53" t="s">
        <v>680</v>
      </c>
      <c r="L19" s="53" t="s">
        <v>680</v>
      </c>
      <c r="M19" s="72">
        <v>6</v>
      </c>
      <c r="N19" s="72">
        <v>9</v>
      </c>
      <c r="O19" s="72">
        <v>9</v>
      </c>
      <c r="P19" s="8"/>
      <c r="Q19" s="8"/>
      <c r="R19" s="8"/>
      <c r="T19" s="196"/>
      <c r="U19" s="195"/>
      <c r="V19" s="45" t="s">
        <v>640</v>
      </c>
      <c r="W19" s="47">
        <f>W3+W7+W11+W15</f>
        <v>0</v>
      </c>
    </row>
    <row r="20" spans="1:23" ht="16.2">
      <c r="A20" s="8">
        <v>18</v>
      </c>
      <c r="B20" s="8" t="s">
        <v>132</v>
      </c>
      <c r="C20" s="8" t="s">
        <v>1176</v>
      </c>
      <c r="D20" s="8" t="s">
        <v>199</v>
      </c>
      <c r="E20" s="14" t="s">
        <v>690</v>
      </c>
      <c r="F20" s="8"/>
      <c r="G20" s="53" t="s">
        <v>680</v>
      </c>
      <c r="H20" s="53" t="s">
        <v>680</v>
      </c>
      <c r="I20" s="53" t="s">
        <v>680</v>
      </c>
      <c r="J20" s="53" t="s">
        <v>680</v>
      </c>
      <c r="K20" s="53" t="s">
        <v>680</v>
      </c>
      <c r="L20" s="53" t="s">
        <v>680</v>
      </c>
      <c r="M20" s="72">
        <v>60</v>
      </c>
      <c r="N20" s="72">
        <v>63</v>
      </c>
      <c r="O20" s="72">
        <v>493</v>
      </c>
      <c r="P20" s="8"/>
      <c r="Q20" s="8"/>
      <c r="R20" s="8"/>
      <c r="T20" s="196"/>
      <c r="U20" s="195"/>
      <c r="V20" s="45" t="s">
        <v>643</v>
      </c>
      <c r="W20" s="47">
        <f>W4+W8+W12+W16</f>
        <v>0</v>
      </c>
    </row>
    <row r="21" spans="1:23" ht="16.2">
      <c r="A21" s="8">
        <v>19</v>
      </c>
      <c r="B21" s="8" t="s">
        <v>131</v>
      </c>
      <c r="C21" s="8" t="s">
        <v>1166</v>
      </c>
      <c r="D21" s="8" t="s">
        <v>200</v>
      </c>
      <c r="E21" s="14" t="s">
        <v>67</v>
      </c>
      <c r="F21" s="8"/>
      <c r="G21" s="53" t="s">
        <v>680</v>
      </c>
      <c r="H21" s="53" t="s">
        <v>680</v>
      </c>
      <c r="I21" s="53" t="s">
        <v>680</v>
      </c>
      <c r="J21" s="55">
        <v>4</v>
      </c>
      <c r="K21" s="55">
        <v>2</v>
      </c>
      <c r="L21" s="55">
        <v>9</v>
      </c>
      <c r="M21" s="72">
        <v>6</v>
      </c>
      <c r="N21" s="72">
        <v>6</v>
      </c>
      <c r="O21" s="72">
        <v>42</v>
      </c>
      <c r="P21" s="8"/>
      <c r="Q21" s="8"/>
      <c r="R21" s="8"/>
      <c r="T21" s="196"/>
      <c r="U21" s="195"/>
      <c r="V21" s="45" t="s">
        <v>645</v>
      </c>
      <c r="W21" s="47">
        <f>W5+W9+W13+W17</f>
        <v>0</v>
      </c>
    </row>
    <row r="22" spans="1:23" ht="16.2">
      <c r="A22" s="8">
        <v>20</v>
      </c>
      <c r="B22" s="8" t="s">
        <v>132</v>
      </c>
      <c r="C22" s="8" t="s">
        <v>1177</v>
      </c>
      <c r="D22" s="8" t="s">
        <v>201</v>
      </c>
      <c r="E22" s="14" t="s">
        <v>67</v>
      </c>
      <c r="F22" s="8"/>
      <c r="G22" s="53" t="s">
        <v>680</v>
      </c>
      <c r="H22" s="53" t="s">
        <v>680</v>
      </c>
      <c r="I22" s="53" t="s">
        <v>680</v>
      </c>
      <c r="J22" s="55">
        <v>2</v>
      </c>
      <c r="K22" s="55">
        <v>1</v>
      </c>
      <c r="L22" s="55">
        <v>1</v>
      </c>
      <c r="M22" s="72">
        <v>4</v>
      </c>
      <c r="N22" s="72">
        <v>1</v>
      </c>
      <c r="O22" s="72">
        <v>68</v>
      </c>
      <c r="P22" s="8"/>
      <c r="Q22" s="8"/>
      <c r="R22" s="8"/>
      <c r="T22" s="196" t="s">
        <v>646</v>
      </c>
      <c r="U22" s="195" t="s">
        <v>647</v>
      </c>
      <c r="V22" s="45" t="s">
        <v>653</v>
      </c>
      <c r="W22" s="47">
        <v>22</v>
      </c>
    </row>
    <row r="23" spans="1:23" ht="16.2">
      <c r="A23" s="8">
        <v>21</v>
      </c>
      <c r="B23" s="8" t="s">
        <v>131</v>
      </c>
      <c r="C23" s="8" t="s">
        <v>1167</v>
      </c>
      <c r="D23" s="8" t="s">
        <v>202</v>
      </c>
      <c r="E23" s="8" t="s">
        <v>134</v>
      </c>
      <c r="F23" s="8"/>
      <c r="G23" s="53" t="s">
        <v>680</v>
      </c>
      <c r="H23" s="53" t="s">
        <v>680</v>
      </c>
      <c r="I23" s="53" t="s">
        <v>680</v>
      </c>
      <c r="J23" s="53">
        <v>7</v>
      </c>
      <c r="K23" s="53">
        <v>6</v>
      </c>
      <c r="L23" s="53">
        <v>32</v>
      </c>
      <c r="M23" s="72">
        <v>73</v>
      </c>
      <c r="N23" s="72">
        <v>73</v>
      </c>
      <c r="O23" s="72">
        <v>1429</v>
      </c>
      <c r="P23" s="8"/>
      <c r="Q23" s="8"/>
      <c r="R23" s="8"/>
      <c r="T23" s="196"/>
      <c r="U23" s="195"/>
      <c r="V23" s="45" t="s">
        <v>640</v>
      </c>
      <c r="W23" s="47">
        <f>SUMIF($B$2:$B$993,"國小",$J$2:$J$993)</f>
        <v>57</v>
      </c>
    </row>
    <row r="24" spans="1:23">
      <c r="A24" s="8">
        <v>22</v>
      </c>
      <c r="B24" s="8" t="s">
        <v>131</v>
      </c>
      <c r="C24" s="8" t="s">
        <v>1168</v>
      </c>
      <c r="D24" s="8" t="s">
        <v>203</v>
      </c>
      <c r="E24" s="8" t="s">
        <v>134</v>
      </c>
      <c r="F24" s="10"/>
      <c r="G24" s="53" t="s">
        <v>680</v>
      </c>
      <c r="H24" s="53" t="s">
        <v>680</v>
      </c>
      <c r="I24" s="53" t="s">
        <v>680</v>
      </c>
      <c r="J24" s="53" t="s">
        <v>680</v>
      </c>
      <c r="K24" s="53" t="s">
        <v>680</v>
      </c>
      <c r="L24" s="53" t="s">
        <v>680</v>
      </c>
      <c r="M24" s="53" t="s">
        <v>631</v>
      </c>
      <c r="N24" s="53" t="s">
        <v>631</v>
      </c>
      <c r="O24" s="53" t="s">
        <v>631</v>
      </c>
      <c r="P24" s="8"/>
      <c r="Q24" s="8"/>
      <c r="R24" s="8"/>
      <c r="T24" s="196"/>
      <c r="U24" s="195"/>
      <c r="V24" s="45" t="s">
        <v>643</v>
      </c>
      <c r="W24" s="47">
        <f>SUMIF($B$2:$B$993,"國小",$K$2:$K$993)</f>
        <v>39</v>
      </c>
    </row>
    <row r="25" spans="1:23" ht="16.2">
      <c r="A25" s="8">
        <v>23</v>
      </c>
      <c r="B25" s="8" t="s">
        <v>132</v>
      </c>
      <c r="C25" s="8" t="s">
        <v>1178</v>
      </c>
      <c r="D25" s="8" t="s">
        <v>204</v>
      </c>
      <c r="E25" s="14" t="s">
        <v>690</v>
      </c>
      <c r="F25" s="8"/>
      <c r="G25" s="53" t="s">
        <v>680</v>
      </c>
      <c r="H25" s="53" t="s">
        <v>680</v>
      </c>
      <c r="I25" s="53" t="s">
        <v>680</v>
      </c>
      <c r="J25" s="55">
        <v>1</v>
      </c>
      <c r="K25" s="55">
        <v>2</v>
      </c>
      <c r="L25" s="53" t="s">
        <v>696</v>
      </c>
      <c r="M25" s="72">
        <v>16</v>
      </c>
      <c r="N25" s="72">
        <v>2</v>
      </c>
      <c r="O25" s="72">
        <v>357</v>
      </c>
      <c r="P25" s="8"/>
      <c r="Q25" s="8"/>
      <c r="R25" s="8"/>
      <c r="T25" s="196"/>
      <c r="U25" s="195"/>
      <c r="V25" s="45" t="s">
        <v>645</v>
      </c>
      <c r="W25" s="47">
        <f>SUMIF($B$2:$B$993,"國小",$L$2:$L$993)</f>
        <v>310</v>
      </c>
    </row>
    <row r="26" spans="1:23" ht="16.2">
      <c r="A26" s="8">
        <v>24</v>
      </c>
      <c r="B26" s="8" t="s">
        <v>131</v>
      </c>
      <c r="C26" s="8" t="s">
        <v>1169</v>
      </c>
      <c r="D26" s="8" t="s">
        <v>205</v>
      </c>
      <c r="E26" s="14" t="s">
        <v>67</v>
      </c>
      <c r="F26" s="8"/>
      <c r="G26" s="53" t="s">
        <v>680</v>
      </c>
      <c r="H26" s="53" t="s">
        <v>680</v>
      </c>
      <c r="I26" s="53" t="s">
        <v>680</v>
      </c>
      <c r="J26" s="55">
        <v>6</v>
      </c>
      <c r="K26" s="55">
        <v>6</v>
      </c>
      <c r="L26" s="53" t="s">
        <v>696</v>
      </c>
      <c r="M26" s="72">
        <v>6</v>
      </c>
      <c r="N26" s="72">
        <v>6</v>
      </c>
      <c r="O26" s="72">
        <v>53</v>
      </c>
      <c r="P26" s="8"/>
      <c r="Q26" s="8"/>
      <c r="R26" s="8"/>
      <c r="T26" s="196"/>
      <c r="U26" s="197" t="s">
        <v>648</v>
      </c>
      <c r="V26" s="45" t="s">
        <v>653</v>
      </c>
      <c r="W26" s="47">
        <v>12</v>
      </c>
    </row>
    <row r="27" spans="1:23" ht="16.2">
      <c r="A27" s="8">
        <v>25</v>
      </c>
      <c r="B27" s="8" t="s">
        <v>132</v>
      </c>
      <c r="C27" s="8" t="s">
        <v>1179</v>
      </c>
      <c r="D27" s="8" t="s">
        <v>206</v>
      </c>
      <c r="E27" s="14" t="s">
        <v>690</v>
      </c>
      <c r="F27" s="8"/>
      <c r="G27" s="53" t="s">
        <v>680</v>
      </c>
      <c r="H27" s="53" t="s">
        <v>680</v>
      </c>
      <c r="I27" s="53" t="s">
        <v>680</v>
      </c>
      <c r="J27" s="55">
        <v>1</v>
      </c>
      <c r="K27" s="55">
        <v>1</v>
      </c>
      <c r="L27" s="53" t="s">
        <v>696</v>
      </c>
      <c r="M27" s="72">
        <v>8</v>
      </c>
      <c r="N27" s="72">
        <v>17</v>
      </c>
      <c r="O27" s="72">
        <v>102</v>
      </c>
      <c r="P27" s="8"/>
      <c r="Q27" s="8"/>
      <c r="R27" s="8"/>
      <c r="T27" s="196"/>
      <c r="U27" s="197"/>
      <c r="V27" s="45" t="s">
        <v>640</v>
      </c>
      <c r="W27" s="47">
        <f>SUMIF($B$2:$B$993,"國中",$J$2:$J$993)</f>
        <v>30</v>
      </c>
    </row>
    <row r="28" spans="1:23" ht="16.2">
      <c r="A28" s="8">
        <v>26</v>
      </c>
      <c r="B28" s="8" t="s">
        <v>132</v>
      </c>
      <c r="C28" s="8" t="s">
        <v>1181</v>
      </c>
      <c r="D28" s="8" t="s">
        <v>208</v>
      </c>
      <c r="E28" s="8" t="s">
        <v>134</v>
      </c>
      <c r="F28" s="8"/>
      <c r="G28" s="53" t="s">
        <v>680</v>
      </c>
      <c r="H28" s="53" t="s">
        <v>680</v>
      </c>
      <c r="I28" s="53" t="s">
        <v>680</v>
      </c>
      <c r="J28" s="53" t="s">
        <v>680</v>
      </c>
      <c r="K28" s="53" t="s">
        <v>680</v>
      </c>
      <c r="L28" s="53" t="s">
        <v>680</v>
      </c>
      <c r="M28" s="72">
        <v>6</v>
      </c>
      <c r="N28" s="72">
        <v>15</v>
      </c>
      <c r="O28" s="72">
        <v>102</v>
      </c>
      <c r="P28" s="8"/>
      <c r="Q28" s="8"/>
      <c r="R28" s="8"/>
      <c r="T28" s="196"/>
      <c r="U28" s="197"/>
      <c r="V28" s="45" t="s">
        <v>643</v>
      </c>
      <c r="W28" s="47">
        <f>SUMIF($B$2:$B$993,"國中",$K$2:$K$993)</f>
        <v>17</v>
      </c>
    </row>
    <row r="29" spans="1:23" ht="16.2">
      <c r="A29" s="8">
        <v>27</v>
      </c>
      <c r="B29" s="8" t="s">
        <v>132</v>
      </c>
      <c r="C29" s="8" t="s">
        <v>1182</v>
      </c>
      <c r="D29" s="8" t="s">
        <v>209</v>
      </c>
      <c r="E29" s="14" t="s">
        <v>690</v>
      </c>
      <c r="F29" s="8"/>
      <c r="G29" s="53" t="s">
        <v>680</v>
      </c>
      <c r="H29" s="53" t="s">
        <v>680</v>
      </c>
      <c r="I29" s="53" t="s">
        <v>680</v>
      </c>
      <c r="J29" s="55">
        <v>2</v>
      </c>
      <c r="K29" s="55">
        <v>1</v>
      </c>
      <c r="L29" s="55">
        <v>1</v>
      </c>
      <c r="M29" s="72">
        <v>2</v>
      </c>
      <c r="N29" s="72">
        <v>1</v>
      </c>
      <c r="O29" s="72">
        <v>22</v>
      </c>
      <c r="P29" s="8"/>
      <c r="Q29" s="8"/>
      <c r="R29" s="8"/>
      <c r="T29" s="196"/>
      <c r="U29" s="197"/>
      <c r="V29" s="45" t="s">
        <v>645</v>
      </c>
      <c r="W29" s="47">
        <f>SUMIF($B$2:$B$993,"國中",$L$2:$L$993)</f>
        <v>373</v>
      </c>
    </row>
    <row r="30" spans="1:23">
      <c r="A30" s="8">
        <v>28</v>
      </c>
      <c r="B30" s="8" t="s">
        <v>131</v>
      </c>
      <c r="C30" s="8" t="s">
        <v>1170</v>
      </c>
      <c r="D30" s="8" t="s">
        <v>210</v>
      </c>
      <c r="E30" s="8" t="s">
        <v>134</v>
      </c>
      <c r="F30" s="8"/>
      <c r="G30" s="53" t="s">
        <v>680</v>
      </c>
      <c r="H30" s="53" t="s">
        <v>680</v>
      </c>
      <c r="I30" s="53" t="s">
        <v>680</v>
      </c>
      <c r="J30" s="53" t="s">
        <v>680</v>
      </c>
      <c r="K30" s="53" t="s">
        <v>680</v>
      </c>
      <c r="L30" s="53" t="s">
        <v>680</v>
      </c>
      <c r="M30" s="53" t="s">
        <v>631</v>
      </c>
      <c r="N30" s="53" t="s">
        <v>631</v>
      </c>
      <c r="O30" s="53" t="s">
        <v>631</v>
      </c>
      <c r="P30" s="8"/>
      <c r="Q30" s="8"/>
      <c r="R30" s="8"/>
      <c r="T30" s="196"/>
      <c r="U30" s="195" t="s">
        <v>649</v>
      </c>
      <c r="V30" s="45" t="s">
        <v>653</v>
      </c>
      <c r="W30" s="47">
        <v>0</v>
      </c>
    </row>
    <row r="31" spans="1:23" ht="16.2">
      <c r="A31" s="8">
        <v>29</v>
      </c>
      <c r="B31" s="8" t="s">
        <v>131</v>
      </c>
      <c r="C31" s="8" t="s">
        <v>1171</v>
      </c>
      <c r="D31" s="8" t="s">
        <v>211</v>
      </c>
      <c r="E31" s="14" t="s">
        <v>67</v>
      </c>
      <c r="F31" s="8"/>
      <c r="G31" s="53" t="s">
        <v>680</v>
      </c>
      <c r="H31" s="53" t="s">
        <v>680</v>
      </c>
      <c r="I31" s="53" t="s">
        <v>680</v>
      </c>
      <c r="J31" s="55">
        <v>3</v>
      </c>
      <c r="K31" s="55">
        <v>2</v>
      </c>
      <c r="L31" s="55">
        <v>3</v>
      </c>
      <c r="M31" s="72">
        <v>26</v>
      </c>
      <c r="N31" s="72">
        <v>26</v>
      </c>
      <c r="O31" s="72">
        <v>611</v>
      </c>
      <c r="P31" s="8"/>
      <c r="Q31" s="8"/>
      <c r="R31" s="8"/>
      <c r="T31" s="196"/>
      <c r="U31" s="195"/>
      <c r="V31" s="45" t="s">
        <v>640</v>
      </c>
      <c r="W31" s="47">
        <f>SUMIF($B$2:$B$993,"高中職",$J$2:$J$993)</f>
        <v>0</v>
      </c>
    </row>
    <row r="32" spans="1:23" ht="16.2">
      <c r="A32" s="8">
        <v>30</v>
      </c>
      <c r="B32" s="8" t="s">
        <v>132</v>
      </c>
      <c r="C32" s="8" t="s">
        <v>1183</v>
      </c>
      <c r="D32" s="8" t="s">
        <v>213</v>
      </c>
      <c r="E32" s="14" t="s">
        <v>67</v>
      </c>
      <c r="F32" s="8"/>
      <c r="G32" s="53" t="s">
        <v>680</v>
      </c>
      <c r="H32" s="53" t="s">
        <v>680</v>
      </c>
      <c r="I32" s="53" t="s">
        <v>680</v>
      </c>
      <c r="J32" s="53" t="s">
        <v>680</v>
      </c>
      <c r="K32" s="53" t="s">
        <v>680</v>
      </c>
      <c r="L32" s="53" t="s">
        <v>680</v>
      </c>
      <c r="M32" s="72">
        <v>6</v>
      </c>
      <c r="N32" s="72">
        <v>1</v>
      </c>
      <c r="O32" s="72">
        <v>161</v>
      </c>
      <c r="P32" s="8"/>
      <c r="Q32" s="8"/>
      <c r="R32" s="8"/>
      <c r="T32" s="196"/>
      <c r="U32" s="195"/>
      <c r="V32" s="45" t="s">
        <v>643</v>
      </c>
      <c r="W32" s="47">
        <f>SUMIF($B$2:$B$993,"高中職",$K$2:$K$993)</f>
        <v>0</v>
      </c>
    </row>
    <row r="33" spans="1:23" ht="16.2">
      <c r="A33" s="8">
        <v>31</v>
      </c>
      <c r="B33" s="8" t="s">
        <v>131</v>
      </c>
      <c r="C33" s="8" t="s">
        <v>1173</v>
      </c>
      <c r="D33" s="8" t="s">
        <v>214</v>
      </c>
      <c r="E33" s="14" t="s">
        <v>690</v>
      </c>
      <c r="F33" s="8"/>
      <c r="G33" s="53" t="s">
        <v>680</v>
      </c>
      <c r="H33" s="53" t="s">
        <v>680</v>
      </c>
      <c r="I33" s="53" t="s">
        <v>680</v>
      </c>
      <c r="J33" s="53" t="s">
        <v>680</v>
      </c>
      <c r="K33" s="53" t="s">
        <v>680</v>
      </c>
      <c r="L33" s="53" t="s">
        <v>680</v>
      </c>
      <c r="M33" s="72">
        <v>6</v>
      </c>
      <c r="N33" s="72">
        <v>8</v>
      </c>
      <c r="O33" s="72">
        <v>1</v>
      </c>
      <c r="P33" s="8"/>
      <c r="Q33" s="8"/>
      <c r="R33" s="8"/>
      <c r="T33" s="196"/>
      <c r="U33" s="195"/>
      <c r="V33" s="45" t="s">
        <v>645</v>
      </c>
      <c r="W33" s="47">
        <f>SUMIF($B$2:$B$993,"高中職",$L$2:$L$993)</f>
        <v>0</v>
      </c>
    </row>
    <row r="34" spans="1:23">
      <c r="A34" s="8">
        <v>32</v>
      </c>
      <c r="B34" s="8" t="s">
        <v>132</v>
      </c>
      <c r="C34" s="8" t="s">
        <v>1185</v>
      </c>
      <c r="D34" s="8" t="s">
        <v>216</v>
      </c>
      <c r="E34" s="14" t="s">
        <v>67</v>
      </c>
      <c r="F34" s="8"/>
      <c r="G34" s="53" t="s">
        <v>680</v>
      </c>
      <c r="H34" s="53" t="s">
        <v>680</v>
      </c>
      <c r="I34" s="53" t="s">
        <v>680</v>
      </c>
      <c r="J34" s="53" t="s">
        <v>680</v>
      </c>
      <c r="K34" s="53" t="s">
        <v>680</v>
      </c>
      <c r="L34" s="53" t="s">
        <v>680</v>
      </c>
      <c r="M34" s="53" t="s">
        <v>631</v>
      </c>
      <c r="N34" s="53" t="s">
        <v>631</v>
      </c>
      <c r="O34" s="53" t="s">
        <v>631</v>
      </c>
      <c r="P34" s="8"/>
      <c r="Q34" s="8"/>
      <c r="R34" s="8"/>
      <c r="T34" s="196"/>
      <c r="U34" s="195" t="s">
        <v>650</v>
      </c>
      <c r="V34" s="45" t="s">
        <v>653</v>
      </c>
      <c r="W34" s="47">
        <v>0</v>
      </c>
    </row>
    <row r="35" spans="1:23" ht="16.2">
      <c r="A35" s="8">
        <v>33</v>
      </c>
      <c r="B35" s="8" t="s">
        <v>132</v>
      </c>
      <c r="C35" s="8" t="s">
        <v>1184</v>
      </c>
      <c r="D35" s="8" t="s">
        <v>215</v>
      </c>
      <c r="E35" s="8" t="s">
        <v>972</v>
      </c>
      <c r="F35" s="8" t="s">
        <v>1411</v>
      </c>
      <c r="G35" s="53" t="s">
        <v>680</v>
      </c>
      <c r="H35" s="53" t="s">
        <v>680</v>
      </c>
      <c r="I35" s="53" t="s">
        <v>680</v>
      </c>
      <c r="J35" s="53" t="s">
        <v>680</v>
      </c>
      <c r="K35" s="53" t="s">
        <v>680</v>
      </c>
      <c r="L35" s="53" t="s">
        <v>680</v>
      </c>
      <c r="M35" s="72">
        <v>3</v>
      </c>
      <c r="N35" s="72">
        <v>2</v>
      </c>
      <c r="O35" s="53">
        <v>50</v>
      </c>
      <c r="P35" s="8"/>
      <c r="Q35" s="8"/>
      <c r="R35" s="8"/>
      <c r="T35" s="196"/>
      <c r="U35" s="195"/>
      <c r="V35" s="45" t="s">
        <v>640</v>
      </c>
      <c r="W35" s="47">
        <f>SUMIF($B$2:$B$993,"大學",$J$2:$J$993)</f>
        <v>0</v>
      </c>
    </row>
    <row r="36" spans="1:23" ht="16.2">
      <c r="A36" s="8">
        <v>34</v>
      </c>
      <c r="B36" s="8" t="s">
        <v>131</v>
      </c>
      <c r="C36" s="8" t="s">
        <v>1172</v>
      </c>
      <c r="D36" s="8" t="s">
        <v>212</v>
      </c>
      <c r="E36" s="8" t="s">
        <v>136</v>
      </c>
      <c r="F36" s="8"/>
      <c r="G36" s="53" t="s">
        <v>680</v>
      </c>
      <c r="H36" s="53" t="s">
        <v>680</v>
      </c>
      <c r="I36" s="53" t="s">
        <v>680</v>
      </c>
      <c r="J36" s="53" t="s">
        <v>680</v>
      </c>
      <c r="K36" s="53" t="s">
        <v>680</v>
      </c>
      <c r="L36" s="53" t="s">
        <v>680</v>
      </c>
      <c r="M36" s="72">
        <v>6</v>
      </c>
      <c r="N36" s="72">
        <v>1</v>
      </c>
      <c r="O36" s="72">
        <v>12</v>
      </c>
      <c r="P36" s="8"/>
      <c r="Q36" s="8"/>
      <c r="R36" s="8"/>
      <c r="T36" s="196"/>
      <c r="U36" s="195"/>
      <c r="V36" s="45" t="s">
        <v>643</v>
      </c>
      <c r="W36" s="47">
        <f>SUMIF($B$2:$B$993,"大學",$K$2:$K$993)</f>
        <v>0</v>
      </c>
    </row>
    <row r="37" spans="1:23" ht="16.2">
      <c r="A37" s="8">
        <v>35</v>
      </c>
      <c r="B37" s="8" t="s">
        <v>131</v>
      </c>
      <c r="C37" s="8" t="s">
        <v>1187</v>
      </c>
      <c r="D37" s="8" t="s">
        <v>1186</v>
      </c>
      <c r="E37" s="8" t="s">
        <v>675</v>
      </c>
      <c r="F37" s="23"/>
      <c r="G37" s="53" t="s">
        <v>680</v>
      </c>
      <c r="H37" s="53" t="s">
        <v>680</v>
      </c>
      <c r="I37" s="53" t="s">
        <v>680</v>
      </c>
      <c r="J37" s="53" t="s">
        <v>680</v>
      </c>
      <c r="K37" s="53" t="s">
        <v>680</v>
      </c>
      <c r="L37" s="53" t="s">
        <v>680</v>
      </c>
      <c r="M37" s="72">
        <v>1</v>
      </c>
      <c r="N37" s="53" t="s">
        <v>631</v>
      </c>
      <c r="O37" s="53" t="s">
        <v>631</v>
      </c>
      <c r="P37" s="23"/>
      <c r="Q37" s="23"/>
      <c r="R37" s="23"/>
      <c r="T37" s="196"/>
      <c r="U37" s="195"/>
      <c r="V37" s="45" t="s">
        <v>645</v>
      </c>
      <c r="W37" s="47">
        <f>SUMIF($B$2:$B$993,"大學",$L$2:$L$993)</f>
        <v>0</v>
      </c>
    </row>
    <row r="38" spans="1:23" ht="16.2">
      <c r="A38" s="8">
        <v>36</v>
      </c>
      <c r="B38" s="8" t="s">
        <v>131</v>
      </c>
      <c r="C38" s="8" t="s">
        <v>1189</v>
      </c>
      <c r="D38" s="8" t="s">
        <v>1188</v>
      </c>
      <c r="E38" s="8" t="s">
        <v>675</v>
      </c>
      <c r="F38" s="8"/>
      <c r="G38" s="53" t="s">
        <v>680</v>
      </c>
      <c r="H38" s="53" t="s">
        <v>680</v>
      </c>
      <c r="I38" s="53" t="s">
        <v>680</v>
      </c>
      <c r="J38" s="53" t="s">
        <v>680</v>
      </c>
      <c r="K38" s="53" t="s">
        <v>680</v>
      </c>
      <c r="L38" s="53" t="s">
        <v>680</v>
      </c>
      <c r="M38" s="72">
        <v>1</v>
      </c>
      <c r="N38" s="53" t="s">
        <v>631</v>
      </c>
      <c r="O38" s="53" t="s">
        <v>631</v>
      </c>
      <c r="P38" s="23"/>
      <c r="Q38" s="23"/>
      <c r="R38" s="23"/>
      <c r="T38" s="196"/>
      <c r="U38" s="195" t="s">
        <v>654</v>
      </c>
      <c r="V38" s="45" t="s">
        <v>653</v>
      </c>
      <c r="W38" s="47">
        <f>W22+W26+W30+W34</f>
        <v>34</v>
      </c>
    </row>
    <row r="39" spans="1:23" ht="16.2">
      <c r="A39" s="8">
        <v>37</v>
      </c>
      <c r="B39" s="8" t="s">
        <v>131</v>
      </c>
      <c r="C39" s="8" t="s">
        <v>1191</v>
      </c>
      <c r="D39" s="8" t="s">
        <v>1190</v>
      </c>
      <c r="E39" s="8" t="s">
        <v>675</v>
      </c>
      <c r="F39" s="8"/>
      <c r="G39" s="53" t="s">
        <v>680</v>
      </c>
      <c r="H39" s="53" t="s">
        <v>680</v>
      </c>
      <c r="I39" s="53" t="s">
        <v>680</v>
      </c>
      <c r="J39" s="53" t="s">
        <v>680</v>
      </c>
      <c r="K39" s="53" t="s">
        <v>680</v>
      </c>
      <c r="L39" s="53" t="s">
        <v>680</v>
      </c>
      <c r="M39" s="72">
        <v>1</v>
      </c>
      <c r="N39" s="72">
        <v>1</v>
      </c>
      <c r="O39" s="53" t="s">
        <v>631</v>
      </c>
      <c r="P39" s="23"/>
      <c r="Q39" s="23"/>
      <c r="R39" s="23"/>
      <c r="T39" s="196"/>
      <c r="U39" s="195"/>
      <c r="V39" s="45" t="s">
        <v>640</v>
      </c>
      <c r="W39" s="47">
        <f>W23+W27+W31+W35</f>
        <v>87</v>
      </c>
    </row>
    <row r="40" spans="1:23">
      <c r="T40" s="196"/>
      <c r="U40" s="195"/>
      <c r="V40" s="45" t="s">
        <v>643</v>
      </c>
      <c r="W40" s="47">
        <f>W24+W28+W32+W36</f>
        <v>56</v>
      </c>
    </row>
    <row r="41" spans="1:23">
      <c r="T41" s="196"/>
      <c r="U41" s="195"/>
      <c r="V41" s="45" t="s">
        <v>645</v>
      </c>
      <c r="W41" s="47">
        <f>W25+W29+W33+W37</f>
        <v>683</v>
      </c>
    </row>
    <row r="42" spans="1:23">
      <c r="T42" s="196" t="s">
        <v>652</v>
      </c>
      <c r="U42" s="195" t="s">
        <v>647</v>
      </c>
      <c r="V42" s="45" t="s">
        <v>653</v>
      </c>
      <c r="W42" s="47">
        <f>SUMPRODUCT(--EXACT($B$2:$B$998,U2))</f>
        <v>25</v>
      </c>
    </row>
    <row r="43" spans="1:23">
      <c r="T43" s="196"/>
      <c r="U43" s="195"/>
      <c r="V43" s="45" t="s">
        <v>640</v>
      </c>
      <c r="W43" s="49">
        <f>SUMIF($B$2:$B$993,"國小",$M$2:$M$993)</f>
        <v>253</v>
      </c>
    </row>
    <row r="44" spans="1:23">
      <c r="T44" s="196"/>
      <c r="U44" s="195"/>
      <c r="V44" s="45" t="s">
        <v>643</v>
      </c>
      <c r="W44" s="47">
        <f>SUMIF($B$2:$B$993,"國小",$N$2:$N$993)</f>
        <v>272</v>
      </c>
    </row>
    <row r="45" spans="1:23">
      <c r="T45" s="196"/>
      <c r="U45" s="195"/>
      <c r="V45" s="45" t="s">
        <v>645</v>
      </c>
      <c r="W45" s="47">
        <f>SUMIF($B$2:$B$993,"國小",$O$2:$O$993)</f>
        <v>2984</v>
      </c>
    </row>
    <row r="46" spans="1:23">
      <c r="T46" s="196"/>
      <c r="U46" s="197" t="s">
        <v>648</v>
      </c>
      <c r="V46" s="45" t="s">
        <v>653</v>
      </c>
      <c r="W46" s="47">
        <f>SUMPRODUCT(--EXACT($B$2:$B$998,U46))</f>
        <v>12</v>
      </c>
    </row>
    <row r="47" spans="1:23">
      <c r="T47" s="196"/>
      <c r="U47" s="197"/>
      <c r="V47" s="45" t="s">
        <v>640</v>
      </c>
      <c r="W47" s="49">
        <f>SUMIF($B$2:$B$993,"國中",$M$2:$M$993)</f>
        <v>135</v>
      </c>
    </row>
    <row r="48" spans="1:23">
      <c r="T48" s="196"/>
      <c r="U48" s="197"/>
      <c r="V48" s="45" t="s">
        <v>643</v>
      </c>
      <c r="W48" s="47">
        <f>SUMIF($B$2:$B$993,"國中",$N$2:$N$993)</f>
        <v>121</v>
      </c>
    </row>
    <row r="49" spans="20:23">
      <c r="T49" s="196"/>
      <c r="U49" s="197"/>
      <c r="V49" s="45" t="s">
        <v>645</v>
      </c>
      <c r="W49" s="47">
        <f>SUMIF($B$2:$B$993,"國中",$O$2:$O$993)</f>
        <v>1882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0</v>
      </c>
    </row>
    <row r="51" spans="20:23">
      <c r="T51" s="196"/>
      <c r="U51" s="195"/>
      <c r="V51" s="45" t="s">
        <v>640</v>
      </c>
      <c r="W51" s="49">
        <f>SUMIF($B$2:$B$993,"高中職",$M$2:$M$993)</f>
        <v>0</v>
      </c>
    </row>
    <row r="52" spans="20:23">
      <c r="T52" s="196"/>
      <c r="U52" s="195"/>
      <c r="V52" s="45" t="s">
        <v>643</v>
      </c>
      <c r="W52" s="47">
        <f>SUMIF($B$2:$B$993,"高中職",$N$2:$N$993)</f>
        <v>0</v>
      </c>
    </row>
    <row r="53" spans="20:23">
      <c r="T53" s="196"/>
      <c r="U53" s="195"/>
      <c r="V53" s="45" t="s">
        <v>645</v>
      </c>
      <c r="W53" s="47">
        <f>SUMIF($B$2:$B$993,"高中職",$O$2:$O$993)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0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37</v>
      </c>
    </row>
    <row r="59" spans="20:23">
      <c r="T59" s="196"/>
      <c r="U59" s="195"/>
      <c r="V59" s="45" t="s">
        <v>640</v>
      </c>
      <c r="W59" s="47">
        <f>W43+W47+W51+W55</f>
        <v>388</v>
      </c>
    </row>
    <row r="60" spans="20:23">
      <c r="T60" s="196"/>
      <c r="U60" s="195"/>
      <c r="V60" s="45" t="s">
        <v>643</v>
      </c>
      <c r="W60" s="47">
        <f>W44+W48+W52+W56</f>
        <v>393</v>
      </c>
    </row>
    <row r="61" spans="20:23">
      <c r="T61" s="196"/>
      <c r="U61" s="195"/>
      <c r="V61" s="45" t="s">
        <v>645</v>
      </c>
      <c r="W61" s="47">
        <f>W45+W49+W53+W57</f>
        <v>4866</v>
      </c>
    </row>
  </sheetData>
  <mergeCells count="19">
    <mergeCell ref="A1:R1"/>
    <mergeCell ref="T2:T21"/>
    <mergeCell ref="U2:U5"/>
    <mergeCell ref="U6:U9"/>
    <mergeCell ref="U10:U13"/>
    <mergeCell ref="U14:U17"/>
    <mergeCell ref="U18:U21"/>
    <mergeCell ref="T22:T41"/>
    <mergeCell ref="U22:U25"/>
    <mergeCell ref="U26:U29"/>
    <mergeCell ref="U30:U33"/>
    <mergeCell ref="U34:U37"/>
    <mergeCell ref="U38:U4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D1:D1048576">
    <cfRule type="duplicateValues" dxfId="239" priority="6"/>
  </conditionalFormatting>
  <conditionalFormatting sqref="D1:D1048576">
    <cfRule type="duplicateValues" dxfId="238" priority="9"/>
  </conditionalFormatting>
  <conditionalFormatting sqref="C2">
    <cfRule type="duplicateValues" dxfId="237" priority="4"/>
  </conditionalFormatting>
  <conditionalFormatting sqref="C2">
    <cfRule type="duplicateValues" dxfId="236" priority="3"/>
  </conditionalFormatting>
  <conditionalFormatting sqref="C2">
    <cfRule type="duplicateValues" dxfId="235" priority="5"/>
  </conditionalFormatting>
  <conditionalFormatting sqref="C2">
    <cfRule type="duplicateValues" dxfId="234" priority="2"/>
  </conditionalFormatting>
  <conditionalFormatting sqref="C1:C1048576">
    <cfRule type="duplicateValues" dxfId="233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6" fitToWidth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1"/>
  <sheetViews>
    <sheetView workbookViewId="0">
      <selection activeCell="C2" sqref="C2"/>
    </sheetView>
  </sheetViews>
  <sheetFormatPr defaultColWidth="8.77734375" defaultRowHeight="15.6"/>
  <cols>
    <col min="1" max="2" width="4.77734375" style="15" bestFit="1" customWidth="1"/>
    <col min="3" max="3" width="9.6640625" style="28" bestFit="1" customWidth="1"/>
    <col min="4" max="4" width="11.33203125" style="15" bestFit="1" customWidth="1"/>
    <col min="5" max="5" width="14.33203125" style="15" bestFit="1" customWidth="1"/>
    <col min="6" max="6" width="14.6640625" style="15" bestFit="1" customWidth="1"/>
    <col min="7" max="7" width="8" style="63" customWidth="1"/>
    <col min="8" max="9" width="13.109375" style="63" bestFit="1" customWidth="1"/>
    <col min="10" max="10" width="8" style="63" bestFit="1" customWidth="1"/>
    <col min="11" max="12" width="13.109375" style="63" bestFit="1" customWidth="1"/>
    <col min="13" max="13" width="9.44140625" style="63" bestFit="1" customWidth="1"/>
    <col min="14" max="15" width="13.109375" style="63" bestFit="1" customWidth="1"/>
    <col min="16" max="16" width="9.44140625" style="15" hidden="1" customWidth="1"/>
    <col min="17" max="18" width="13.109375" style="15" hidden="1" customWidth="1"/>
    <col min="19" max="19" width="8.77734375" style="15"/>
    <col min="20" max="20" width="9.44140625" style="42" bestFit="1" customWidth="1"/>
    <col min="21" max="21" width="7.77734375" style="42" bestFit="1" customWidth="1"/>
    <col min="22" max="22" width="16.33203125" style="42" bestFit="1" customWidth="1"/>
    <col min="23" max="23" width="7.33203125" style="50" bestFit="1" customWidth="1"/>
    <col min="24" max="16384" width="8.77734375" style="15"/>
  </cols>
  <sheetData>
    <row r="1" spans="1:49">
      <c r="A1" s="200" t="s">
        <v>1214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T1" s="46" t="s">
        <v>637</v>
      </c>
      <c r="U1" s="46" t="s">
        <v>641</v>
      </c>
      <c r="V1" s="46" t="s">
        <v>636</v>
      </c>
      <c r="W1" s="48" t="s">
        <v>651</v>
      </c>
    </row>
    <row r="2" spans="1:49" ht="41.4">
      <c r="A2" s="51" t="s">
        <v>0</v>
      </c>
      <c r="B2" s="51" t="s">
        <v>1</v>
      </c>
      <c r="C2" s="51" t="s">
        <v>981</v>
      </c>
      <c r="D2" s="51" t="s">
        <v>43</v>
      </c>
      <c r="E2" s="51" t="s">
        <v>45</v>
      </c>
      <c r="F2" s="51" t="s">
        <v>46</v>
      </c>
      <c r="G2" s="52" t="s">
        <v>227</v>
      </c>
      <c r="H2" s="52" t="s">
        <v>48</v>
      </c>
      <c r="I2" s="52" t="s">
        <v>47</v>
      </c>
      <c r="J2" s="52" t="s">
        <v>687</v>
      </c>
      <c r="K2" s="52" t="s">
        <v>49</v>
      </c>
      <c r="L2" s="52" t="s">
        <v>50</v>
      </c>
      <c r="M2" s="52" t="s">
        <v>688</v>
      </c>
      <c r="N2" s="52" t="s">
        <v>51</v>
      </c>
      <c r="O2" s="52" t="s">
        <v>628</v>
      </c>
      <c r="P2" s="71" t="s">
        <v>629</v>
      </c>
      <c r="Q2" s="62" t="s">
        <v>52</v>
      </c>
      <c r="R2" s="62" t="s">
        <v>630</v>
      </c>
      <c r="T2" s="196" t="s">
        <v>639</v>
      </c>
      <c r="U2" s="195" t="s">
        <v>647</v>
      </c>
      <c r="V2" s="45" t="s">
        <v>653</v>
      </c>
      <c r="W2" s="47">
        <v>0</v>
      </c>
    </row>
    <row r="3" spans="1:49">
      <c r="A3" s="8">
        <v>1</v>
      </c>
      <c r="B3" s="10" t="s">
        <v>131</v>
      </c>
      <c r="C3" s="28" t="s">
        <v>1209</v>
      </c>
      <c r="D3" s="10" t="s">
        <v>210</v>
      </c>
      <c r="E3" s="26" t="s">
        <v>185</v>
      </c>
      <c r="F3" s="8"/>
      <c r="G3" s="33" t="s">
        <v>697</v>
      </c>
      <c r="H3" s="33" t="s">
        <v>697</v>
      </c>
      <c r="I3" s="33" t="s">
        <v>697</v>
      </c>
      <c r="J3" s="33">
        <v>1</v>
      </c>
      <c r="K3" s="33">
        <v>1</v>
      </c>
      <c r="L3" s="33" t="s">
        <v>696</v>
      </c>
      <c r="M3" s="73">
        <v>1</v>
      </c>
      <c r="N3" s="73">
        <v>1</v>
      </c>
      <c r="O3" s="33" t="s">
        <v>631</v>
      </c>
      <c r="P3" s="39"/>
      <c r="Q3" s="8"/>
      <c r="R3" s="8"/>
      <c r="T3" s="196"/>
      <c r="U3" s="195"/>
      <c r="V3" s="45" t="s">
        <v>640</v>
      </c>
      <c r="W3" s="47">
        <f>SUMIF($B$2:$B$993,"國小",$G$2:$G$993)</f>
        <v>0</v>
      </c>
    </row>
    <row r="4" spans="1:49">
      <c r="A4" s="8">
        <v>2</v>
      </c>
      <c r="B4" s="8" t="s">
        <v>131</v>
      </c>
      <c r="C4" s="8" t="s">
        <v>1193</v>
      </c>
      <c r="D4" s="10" t="s">
        <v>220</v>
      </c>
      <c r="E4" s="8" t="s">
        <v>134</v>
      </c>
      <c r="F4" s="8"/>
      <c r="G4" s="33" t="s">
        <v>697</v>
      </c>
      <c r="H4" s="33" t="s">
        <v>697</v>
      </c>
      <c r="I4" s="33" t="s">
        <v>697</v>
      </c>
      <c r="J4" s="33">
        <v>1</v>
      </c>
      <c r="K4" s="33">
        <v>1</v>
      </c>
      <c r="L4" s="33">
        <v>1</v>
      </c>
      <c r="M4" s="73">
        <v>3</v>
      </c>
      <c r="N4" s="73">
        <v>3</v>
      </c>
      <c r="O4" s="73">
        <v>20</v>
      </c>
      <c r="P4" s="39"/>
      <c r="Q4" s="8"/>
      <c r="R4" s="8"/>
      <c r="T4" s="196"/>
      <c r="U4" s="195"/>
      <c r="V4" s="45" t="s">
        <v>643</v>
      </c>
      <c r="W4" s="47">
        <f>SUMIF($B$2:$B$993,"國小",$H$2:$H$993)</f>
        <v>0</v>
      </c>
    </row>
    <row r="5" spans="1:49">
      <c r="A5" s="8">
        <v>3</v>
      </c>
      <c r="B5" s="8" t="s">
        <v>131</v>
      </c>
      <c r="C5" s="8" t="s">
        <v>1194</v>
      </c>
      <c r="D5" s="10" t="s">
        <v>221</v>
      </c>
      <c r="E5" s="8" t="s">
        <v>134</v>
      </c>
      <c r="F5" s="8"/>
      <c r="G5" s="33" t="s">
        <v>697</v>
      </c>
      <c r="H5" s="33" t="s">
        <v>697</v>
      </c>
      <c r="I5" s="33" t="s">
        <v>697</v>
      </c>
      <c r="J5" s="33" t="s">
        <v>697</v>
      </c>
      <c r="K5" s="33" t="s">
        <v>697</v>
      </c>
      <c r="L5" s="33" t="s">
        <v>697</v>
      </c>
      <c r="M5" s="33" t="s">
        <v>631</v>
      </c>
      <c r="N5" s="33" t="s">
        <v>631</v>
      </c>
      <c r="O5" s="33" t="s">
        <v>631</v>
      </c>
      <c r="P5" s="39"/>
      <c r="Q5" s="8"/>
      <c r="R5" s="8"/>
      <c r="T5" s="196"/>
      <c r="U5" s="195"/>
      <c r="V5" s="45" t="s">
        <v>645</v>
      </c>
      <c r="W5" s="47">
        <f>SUMIF($B$2:$B$993,"國小",$I$2:$I$993)</f>
        <v>0</v>
      </c>
    </row>
    <row r="6" spans="1:49" s="19" customFormat="1">
      <c r="A6" s="8">
        <v>4</v>
      </c>
      <c r="B6" s="8" t="s">
        <v>131</v>
      </c>
      <c r="C6" s="8" t="s">
        <v>1195</v>
      </c>
      <c r="D6" s="10" t="s">
        <v>222</v>
      </c>
      <c r="E6" s="8" t="s">
        <v>134</v>
      </c>
      <c r="F6" s="8"/>
      <c r="G6" s="33" t="s">
        <v>697</v>
      </c>
      <c r="H6" s="33" t="s">
        <v>697</v>
      </c>
      <c r="I6" s="33" t="s">
        <v>697</v>
      </c>
      <c r="J6" s="33">
        <v>1</v>
      </c>
      <c r="K6" s="33">
        <v>1</v>
      </c>
      <c r="L6" s="33" t="s">
        <v>696</v>
      </c>
      <c r="M6" s="73">
        <v>6</v>
      </c>
      <c r="N6" s="73">
        <v>6</v>
      </c>
      <c r="O6" s="73">
        <v>46</v>
      </c>
      <c r="P6" s="39"/>
      <c r="Q6" s="8"/>
      <c r="R6" s="8"/>
      <c r="S6" s="24"/>
      <c r="T6" s="196"/>
      <c r="U6" s="197" t="s">
        <v>648</v>
      </c>
      <c r="V6" s="45" t="s">
        <v>653</v>
      </c>
      <c r="W6" s="47">
        <v>0</v>
      </c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</row>
    <row r="7" spans="1:49">
      <c r="A7" s="8">
        <v>5</v>
      </c>
      <c r="B7" s="10" t="s">
        <v>132</v>
      </c>
      <c r="C7" s="10" t="s">
        <v>1196</v>
      </c>
      <c r="D7" s="10" t="s">
        <v>223</v>
      </c>
      <c r="E7" s="8" t="s">
        <v>134</v>
      </c>
      <c r="F7" s="10"/>
      <c r="G7" s="33" t="s">
        <v>697</v>
      </c>
      <c r="H7" s="33" t="s">
        <v>697</v>
      </c>
      <c r="I7" s="33" t="s">
        <v>697</v>
      </c>
      <c r="J7" s="33" t="s">
        <v>697</v>
      </c>
      <c r="K7" s="33" t="s">
        <v>697</v>
      </c>
      <c r="L7" s="33" t="s">
        <v>697</v>
      </c>
      <c r="M7" s="33" t="s">
        <v>631</v>
      </c>
      <c r="N7" s="33" t="s">
        <v>631</v>
      </c>
      <c r="O7" s="33" t="s">
        <v>631</v>
      </c>
      <c r="P7" s="39"/>
      <c r="Q7" s="8"/>
      <c r="R7" s="8"/>
      <c r="S7" s="18"/>
      <c r="T7" s="196"/>
      <c r="U7" s="197"/>
      <c r="V7" s="45" t="s">
        <v>640</v>
      </c>
      <c r="W7" s="47">
        <f>SUMIF($B$2:$B$993,"國中",$G$2:$G$993)</f>
        <v>0</v>
      </c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</row>
    <row r="8" spans="1:49">
      <c r="A8" s="8">
        <v>6</v>
      </c>
      <c r="B8" s="8" t="s">
        <v>131</v>
      </c>
      <c r="C8" s="8" t="s">
        <v>1197</v>
      </c>
      <c r="D8" s="10" t="s">
        <v>224</v>
      </c>
      <c r="E8" s="8" t="s">
        <v>134</v>
      </c>
      <c r="F8" s="8"/>
      <c r="G8" s="33" t="s">
        <v>697</v>
      </c>
      <c r="H8" s="33" t="s">
        <v>697</v>
      </c>
      <c r="I8" s="33" t="s">
        <v>697</v>
      </c>
      <c r="J8" s="33" t="s">
        <v>697</v>
      </c>
      <c r="K8" s="33" t="s">
        <v>697</v>
      </c>
      <c r="L8" s="33" t="s">
        <v>697</v>
      </c>
      <c r="M8" s="33" t="s">
        <v>631</v>
      </c>
      <c r="N8" s="33" t="s">
        <v>631</v>
      </c>
      <c r="O8" s="33" t="s">
        <v>631</v>
      </c>
      <c r="P8" s="40"/>
      <c r="Q8" s="40"/>
      <c r="R8" s="40"/>
      <c r="T8" s="196"/>
      <c r="U8" s="197"/>
      <c r="V8" s="45" t="s">
        <v>643</v>
      </c>
      <c r="W8" s="47">
        <f>SUMIF($B$2:$B$993,"國小",$H$2:$H$993)</f>
        <v>0</v>
      </c>
    </row>
    <row r="9" spans="1:49">
      <c r="A9" s="8">
        <v>7</v>
      </c>
      <c r="B9" s="10" t="s">
        <v>131</v>
      </c>
      <c r="C9" s="10" t="s">
        <v>1198</v>
      </c>
      <c r="D9" s="10" t="s">
        <v>225</v>
      </c>
      <c r="E9" s="8" t="s">
        <v>134</v>
      </c>
      <c r="F9" s="8"/>
      <c r="G9" s="33" t="s">
        <v>697</v>
      </c>
      <c r="H9" s="33" t="s">
        <v>697</v>
      </c>
      <c r="I9" s="33" t="s">
        <v>697</v>
      </c>
      <c r="J9" s="33">
        <v>3</v>
      </c>
      <c r="K9" s="33">
        <v>3</v>
      </c>
      <c r="L9" s="35" t="s">
        <v>631</v>
      </c>
      <c r="M9" s="73">
        <v>6</v>
      </c>
      <c r="N9" s="73">
        <v>6</v>
      </c>
      <c r="O9" s="33" t="s">
        <v>631</v>
      </c>
      <c r="P9" s="40"/>
      <c r="Q9" s="40"/>
      <c r="R9" s="40"/>
      <c r="S9" s="24"/>
      <c r="T9" s="196"/>
      <c r="U9" s="197"/>
      <c r="V9" s="45" t="s">
        <v>645</v>
      </c>
      <c r="W9" s="47">
        <f>SUMIF($B$2:$B$993,"國中",$I$2:$I$993)</f>
        <v>0</v>
      </c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</row>
    <row r="10" spans="1:49">
      <c r="A10" s="8">
        <v>8</v>
      </c>
      <c r="B10" s="10" t="s">
        <v>132</v>
      </c>
      <c r="C10" s="10" t="s">
        <v>1199</v>
      </c>
      <c r="D10" s="10" t="s">
        <v>226</v>
      </c>
      <c r="E10" s="8" t="s">
        <v>134</v>
      </c>
      <c r="F10" s="8"/>
      <c r="G10" s="33" t="s">
        <v>697</v>
      </c>
      <c r="H10" s="33" t="s">
        <v>697</v>
      </c>
      <c r="I10" s="33" t="s">
        <v>697</v>
      </c>
      <c r="J10" s="33" t="s">
        <v>697</v>
      </c>
      <c r="K10" s="33" t="s">
        <v>697</v>
      </c>
      <c r="L10" s="33" t="s">
        <v>697</v>
      </c>
      <c r="M10" s="33" t="s">
        <v>631</v>
      </c>
      <c r="N10" s="33" t="s">
        <v>631</v>
      </c>
      <c r="O10" s="33" t="s">
        <v>631</v>
      </c>
      <c r="P10" s="40"/>
      <c r="Q10" s="40"/>
      <c r="R10" s="40"/>
      <c r="T10" s="196"/>
      <c r="U10" s="195" t="s">
        <v>649</v>
      </c>
      <c r="V10" s="45" t="s">
        <v>653</v>
      </c>
      <c r="W10" s="47">
        <v>0</v>
      </c>
    </row>
    <row r="11" spans="1:49">
      <c r="A11" s="140">
        <v>9</v>
      </c>
      <c r="B11" s="143" t="s">
        <v>662</v>
      </c>
      <c r="C11" s="28" t="s">
        <v>1203</v>
      </c>
      <c r="D11" s="144" t="s">
        <v>692</v>
      </c>
      <c r="E11" s="140" t="s">
        <v>675</v>
      </c>
      <c r="F11" s="143"/>
      <c r="G11" s="145" t="s">
        <v>697</v>
      </c>
      <c r="H11" s="145" t="s">
        <v>697</v>
      </c>
      <c r="I11" s="145" t="s">
        <v>697</v>
      </c>
      <c r="J11" s="145" t="s">
        <v>697</v>
      </c>
      <c r="K11" s="145" t="s">
        <v>697</v>
      </c>
      <c r="L11" s="145" t="s">
        <v>697</v>
      </c>
      <c r="M11" s="146">
        <v>1</v>
      </c>
      <c r="N11" s="146">
        <v>2</v>
      </c>
      <c r="O11" s="33" t="s">
        <v>631</v>
      </c>
      <c r="P11" s="42"/>
      <c r="Q11" s="42"/>
      <c r="R11" s="42"/>
      <c r="T11" s="196"/>
      <c r="U11" s="195"/>
      <c r="V11" s="45" t="s">
        <v>640</v>
      </c>
      <c r="W11" s="47">
        <f>SUMIF($B$2:$B$993,"高中職",$G$2:$G$993)</f>
        <v>0</v>
      </c>
    </row>
    <row r="12" spans="1:49">
      <c r="A12" s="8">
        <v>10</v>
      </c>
      <c r="B12" s="102" t="s">
        <v>662</v>
      </c>
      <c r="C12" s="102" t="s">
        <v>1204</v>
      </c>
      <c r="D12" s="10" t="s">
        <v>693</v>
      </c>
      <c r="E12" s="8" t="s">
        <v>675</v>
      </c>
      <c r="F12" s="102"/>
      <c r="G12" s="33" t="s">
        <v>697</v>
      </c>
      <c r="H12" s="33" t="s">
        <v>697</v>
      </c>
      <c r="I12" s="33" t="s">
        <v>697</v>
      </c>
      <c r="J12" s="33" t="s">
        <v>697</v>
      </c>
      <c r="K12" s="33" t="s">
        <v>697</v>
      </c>
      <c r="L12" s="33" t="s">
        <v>697</v>
      </c>
      <c r="M12" s="73">
        <v>1</v>
      </c>
      <c r="N12" s="73">
        <v>1</v>
      </c>
      <c r="O12" s="33" t="s">
        <v>631</v>
      </c>
      <c r="P12" s="42"/>
      <c r="Q12" s="42"/>
      <c r="R12" s="42"/>
      <c r="T12" s="196"/>
      <c r="U12" s="195"/>
      <c r="V12" s="45" t="s">
        <v>643</v>
      </c>
      <c r="W12" s="47">
        <f>SUMIF($B$2:$B$993,"高中職",$H$2:$H$993)</f>
        <v>0</v>
      </c>
    </row>
    <row r="13" spans="1:49">
      <c r="A13" s="8">
        <v>11</v>
      </c>
      <c r="B13" s="102" t="s">
        <v>662</v>
      </c>
      <c r="C13" s="102" t="s">
        <v>1200</v>
      </c>
      <c r="D13" s="10" t="s">
        <v>694</v>
      </c>
      <c r="E13" s="8" t="s">
        <v>233</v>
      </c>
      <c r="F13" s="102"/>
      <c r="G13" s="33" t="s">
        <v>697</v>
      </c>
      <c r="H13" s="33" t="s">
        <v>697</v>
      </c>
      <c r="I13" s="33" t="s">
        <v>697</v>
      </c>
      <c r="J13" s="33" t="s">
        <v>697</v>
      </c>
      <c r="K13" s="33" t="s">
        <v>697</v>
      </c>
      <c r="L13" s="33" t="s">
        <v>697</v>
      </c>
      <c r="M13" s="73">
        <v>1</v>
      </c>
      <c r="N13" s="73">
        <v>1</v>
      </c>
      <c r="O13" s="33" t="s">
        <v>631</v>
      </c>
      <c r="P13" s="24"/>
      <c r="Q13" s="24"/>
      <c r="R13" s="24"/>
      <c r="T13" s="196"/>
      <c r="U13" s="195"/>
      <c r="V13" s="45" t="s">
        <v>645</v>
      </c>
      <c r="W13" s="47">
        <f>SUMIF($B$2:$B$993,"高中職",$I$2:$I$993)</f>
        <v>0</v>
      </c>
    </row>
    <row r="14" spans="1:49">
      <c r="A14" s="102">
        <v>12</v>
      </c>
      <c r="B14" s="102" t="s">
        <v>42</v>
      </c>
      <c r="C14" s="102" t="s">
        <v>1201</v>
      </c>
      <c r="D14" s="102" t="s">
        <v>1202</v>
      </c>
      <c r="E14" s="8" t="s">
        <v>134</v>
      </c>
      <c r="F14" s="102"/>
      <c r="G14" s="33" t="s">
        <v>631</v>
      </c>
      <c r="H14" s="33" t="s">
        <v>631</v>
      </c>
      <c r="I14" s="33" t="s">
        <v>631</v>
      </c>
      <c r="J14" s="33" t="s">
        <v>631</v>
      </c>
      <c r="K14" s="33" t="s">
        <v>631</v>
      </c>
      <c r="L14" s="33" t="s">
        <v>631</v>
      </c>
      <c r="M14" s="34">
        <v>1</v>
      </c>
      <c r="N14" s="34">
        <v>2</v>
      </c>
      <c r="O14" s="33" t="s">
        <v>631</v>
      </c>
      <c r="T14" s="196"/>
      <c r="U14" s="195" t="s">
        <v>650</v>
      </c>
      <c r="V14" s="45" t="s">
        <v>653</v>
      </c>
      <c r="W14" s="47">
        <v>0</v>
      </c>
    </row>
    <row r="15" spans="1:49">
      <c r="A15" s="8">
        <v>13</v>
      </c>
      <c r="B15" s="102" t="s">
        <v>42</v>
      </c>
      <c r="C15" s="102" t="s">
        <v>1205</v>
      </c>
      <c r="D15" s="102" t="s">
        <v>1210</v>
      </c>
      <c r="E15" s="8" t="s">
        <v>185</v>
      </c>
      <c r="F15" s="102"/>
      <c r="G15" s="33" t="s">
        <v>631</v>
      </c>
      <c r="H15" s="33" t="s">
        <v>631</v>
      </c>
      <c r="I15" s="33" t="s">
        <v>631</v>
      </c>
      <c r="J15" s="33" t="s">
        <v>631</v>
      </c>
      <c r="K15" s="33" t="s">
        <v>631</v>
      </c>
      <c r="L15" s="33" t="s">
        <v>631</v>
      </c>
      <c r="M15" s="34">
        <v>1</v>
      </c>
      <c r="N15" s="34">
        <v>1</v>
      </c>
      <c r="O15" s="33" t="s">
        <v>631</v>
      </c>
      <c r="T15" s="196"/>
      <c r="U15" s="195"/>
      <c r="V15" s="45" t="s">
        <v>640</v>
      </c>
      <c r="W15" s="47">
        <f>SUMIF($B$2:$B$993,"大學",$G$2:$G$993)</f>
        <v>0</v>
      </c>
    </row>
    <row r="16" spans="1:49">
      <c r="A16" s="102">
        <v>14</v>
      </c>
      <c r="B16" s="102" t="s">
        <v>42</v>
      </c>
      <c r="C16" s="102" t="s">
        <v>1206</v>
      </c>
      <c r="D16" s="102" t="s">
        <v>1211</v>
      </c>
      <c r="E16" s="8" t="s">
        <v>185</v>
      </c>
      <c r="F16" s="102"/>
      <c r="G16" s="33" t="s">
        <v>631</v>
      </c>
      <c r="H16" s="33" t="s">
        <v>631</v>
      </c>
      <c r="I16" s="33" t="s">
        <v>631</v>
      </c>
      <c r="J16" s="33" t="s">
        <v>631</v>
      </c>
      <c r="K16" s="33" t="s">
        <v>631</v>
      </c>
      <c r="L16" s="33" t="s">
        <v>631</v>
      </c>
      <c r="M16" s="34">
        <v>1</v>
      </c>
      <c r="N16" s="34">
        <v>1</v>
      </c>
      <c r="O16" s="33" t="s">
        <v>631</v>
      </c>
      <c r="T16" s="196"/>
      <c r="U16" s="195"/>
      <c r="V16" s="45" t="s">
        <v>643</v>
      </c>
      <c r="W16" s="47">
        <f>SUMIF($B$2:$B$993,"大學",$H$2:$H$993)</f>
        <v>0</v>
      </c>
    </row>
    <row r="17" spans="1:23">
      <c r="A17" s="8">
        <v>15</v>
      </c>
      <c r="B17" s="102" t="s">
        <v>42</v>
      </c>
      <c r="C17" s="102" t="s">
        <v>1207</v>
      </c>
      <c r="D17" s="102" t="s">
        <v>1212</v>
      </c>
      <c r="E17" s="8" t="s">
        <v>185</v>
      </c>
      <c r="F17" s="102"/>
      <c r="G17" s="33" t="s">
        <v>631</v>
      </c>
      <c r="H17" s="33" t="s">
        <v>631</v>
      </c>
      <c r="I17" s="33" t="s">
        <v>631</v>
      </c>
      <c r="J17" s="33" t="s">
        <v>631</v>
      </c>
      <c r="K17" s="33" t="s">
        <v>631</v>
      </c>
      <c r="L17" s="33" t="s">
        <v>631</v>
      </c>
      <c r="M17" s="34">
        <v>1</v>
      </c>
      <c r="N17" s="34">
        <v>1</v>
      </c>
      <c r="O17" s="33" t="s">
        <v>631</v>
      </c>
      <c r="T17" s="196"/>
      <c r="U17" s="195"/>
      <c r="V17" s="45" t="s">
        <v>645</v>
      </c>
      <c r="W17" s="47">
        <f>SUMIF($B$2:$B$993,"大學",$I$2:$I$993)</f>
        <v>0</v>
      </c>
    </row>
    <row r="18" spans="1:23">
      <c r="A18" s="102">
        <v>16</v>
      </c>
      <c r="B18" s="102" t="s">
        <v>42</v>
      </c>
      <c r="C18" s="102" t="s">
        <v>1208</v>
      </c>
      <c r="D18" s="102" t="s">
        <v>1213</v>
      </c>
      <c r="E18" s="8" t="s">
        <v>185</v>
      </c>
      <c r="F18" s="102"/>
      <c r="G18" s="33" t="s">
        <v>631</v>
      </c>
      <c r="H18" s="33" t="s">
        <v>631</v>
      </c>
      <c r="I18" s="33" t="s">
        <v>631</v>
      </c>
      <c r="J18" s="33" t="s">
        <v>631</v>
      </c>
      <c r="K18" s="33" t="s">
        <v>631</v>
      </c>
      <c r="L18" s="33" t="s">
        <v>631</v>
      </c>
      <c r="M18" s="34">
        <v>1</v>
      </c>
      <c r="N18" s="34">
        <v>1</v>
      </c>
      <c r="O18" s="33" t="s">
        <v>631</v>
      </c>
      <c r="T18" s="196"/>
      <c r="U18" s="195" t="s">
        <v>654</v>
      </c>
      <c r="V18" s="45" t="s">
        <v>653</v>
      </c>
      <c r="W18" s="47">
        <f>W2+W6+W10+W14</f>
        <v>0</v>
      </c>
    </row>
    <row r="19" spans="1:23" ht="16.2">
      <c r="D19" s="30"/>
      <c r="T19" s="196"/>
      <c r="U19" s="195"/>
      <c r="V19" s="45" t="s">
        <v>640</v>
      </c>
      <c r="W19" s="47">
        <f>W3+W7+W11+W15</f>
        <v>0</v>
      </c>
    </row>
    <row r="20" spans="1:23" ht="16.2">
      <c r="D20" s="30"/>
      <c r="T20" s="196"/>
      <c r="U20" s="195"/>
      <c r="V20" s="45" t="s">
        <v>643</v>
      </c>
      <c r="W20" s="47">
        <f>W4+W8+W12+W16</f>
        <v>0</v>
      </c>
    </row>
    <row r="21" spans="1:23" ht="16.2">
      <c r="D21" s="30"/>
      <c r="T21" s="196"/>
      <c r="U21" s="195"/>
      <c r="V21" s="45" t="s">
        <v>645</v>
      </c>
      <c r="W21" s="47">
        <f>W5+W9+W13+W17</f>
        <v>0</v>
      </c>
    </row>
    <row r="22" spans="1:23">
      <c r="T22" s="196" t="s">
        <v>646</v>
      </c>
      <c r="U22" s="195" t="s">
        <v>647</v>
      </c>
      <c r="V22" s="45" t="s">
        <v>653</v>
      </c>
      <c r="W22" s="47">
        <v>6</v>
      </c>
    </row>
    <row r="23" spans="1:23">
      <c r="T23" s="196"/>
      <c r="U23" s="195"/>
      <c r="V23" s="45" t="s">
        <v>640</v>
      </c>
      <c r="W23" s="47">
        <f>SUMIF($B$2:$B$993,"國小",$J$2:$J$993)</f>
        <v>6</v>
      </c>
    </row>
    <row r="24" spans="1:23" ht="16.2">
      <c r="D24" s="30"/>
      <c r="T24" s="196"/>
      <c r="U24" s="195"/>
      <c r="V24" s="45" t="s">
        <v>643</v>
      </c>
      <c r="W24" s="47">
        <f>SUMIF($B$2:$B$993,"國小",$K$2:$K$993)</f>
        <v>6</v>
      </c>
    </row>
    <row r="25" spans="1:23">
      <c r="T25" s="196"/>
      <c r="U25" s="195"/>
      <c r="V25" s="45" t="s">
        <v>645</v>
      </c>
      <c r="W25" s="47">
        <f>SUMIF($B$2:$B$993,"國小",$L$2:$L$993)</f>
        <v>1</v>
      </c>
    </row>
    <row r="26" spans="1:23">
      <c r="T26" s="196"/>
      <c r="U26" s="197" t="s">
        <v>648</v>
      </c>
      <c r="V26" s="45" t="s">
        <v>653</v>
      </c>
      <c r="W26" s="47">
        <v>2</v>
      </c>
    </row>
    <row r="27" spans="1:23" ht="16.2">
      <c r="D27" s="30"/>
      <c r="T27" s="196"/>
      <c r="U27" s="197"/>
      <c r="V27" s="45" t="s">
        <v>640</v>
      </c>
      <c r="W27" s="47">
        <f>SUMIF($B$2:$B$993,"國中",$J$2:$J$993)</f>
        <v>0</v>
      </c>
    </row>
    <row r="28" spans="1:23" ht="16.2">
      <c r="D28" s="30"/>
      <c r="T28" s="196"/>
      <c r="U28" s="197"/>
      <c r="V28" s="45" t="s">
        <v>643</v>
      </c>
      <c r="W28" s="47">
        <f>SUMIF($B$2:$B$993,"國中",$K$2:$K$993)</f>
        <v>0</v>
      </c>
    </row>
    <row r="29" spans="1:23" ht="16.2">
      <c r="D29" s="30"/>
      <c r="T29" s="196"/>
      <c r="U29" s="197"/>
      <c r="V29" s="45" t="s">
        <v>645</v>
      </c>
      <c r="W29" s="47">
        <f>SUMIF($B$2:$B$993,"國中",$L$2:$L$993)</f>
        <v>0</v>
      </c>
    </row>
    <row r="30" spans="1:23" ht="16.2">
      <c r="D30" s="30"/>
      <c r="T30" s="196"/>
      <c r="U30" s="195" t="s">
        <v>649</v>
      </c>
      <c r="V30" s="45" t="s">
        <v>653</v>
      </c>
      <c r="W30" s="47">
        <v>0</v>
      </c>
    </row>
    <row r="31" spans="1:23">
      <c r="T31" s="196"/>
      <c r="U31" s="195"/>
      <c r="V31" s="45" t="s">
        <v>640</v>
      </c>
      <c r="W31" s="47">
        <f>SUMIF($B$2:$B$993,"高中職",$J$2:$J$993)</f>
        <v>0</v>
      </c>
    </row>
    <row r="32" spans="1:23">
      <c r="T32" s="196"/>
      <c r="U32" s="195"/>
      <c r="V32" s="45" t="s">
        <v>643</v>
      </c>
      <c r="W32" s="47">
        <f>SUMIF($B$2:$B$993,"高中職",$K$2:$K$993)</f>
        <v>0</v>
      </c>
    </row>
    <row r="33" spans="20:23">
      <c r="T33" s="196"/>
      <c r="U33" s="195"/>
      <c r="V33" s="45" t="s">
        <v>645</v>
      </c>
      <c r="W33" s="47">
        <f>SUMIF($B$2:$B$993,"高中職",$L$2:$L$993)</f>
        <v>0</v>
      </c>
    </row>
    <row r="34" spans="20:23">
      <c r="T34" s="196"/>
      <c r="U34" s="195" t="s">
        <v>650</v>
      </c>
      <c r="V34" s="45" t="s">
        <v>653</v>
      </c>
      <c r="W34" s="47">
        <v>0</v>
      </c>
    </row>
    <row r="35" spans="20:23">
      <c r="T35" s="196"/>
      <c r="U35" s="195"/>
      <c r="V35" s="45" t="s">
        <v>640</v>
      </c>
      <c r="W35" s="47">
        <f>SUMIF($B$2:$B$993,"大學",$J$2:$J$993)</f>
        <v>0</v>
      </c>
    </row>
    <row r="36" spans="20:23">
      <c r="T36" s="196"/>
      <c r="U36" s="195"/>
      <c r="V36" s="45" t="s">
        <v>643</v>
      </c>
      <c r="W36" s="47">
        <f>SUMIF($B$2:$B$993,"大學",$K$2:$K$993)</f>
        <v>0</v>
      </c>
    </row>
    <row r="37" spans="20:23">
      <c r="T37" s="196"/>
      <c r="U37" s="195"/>
      <c r="V37" s="45" t="s">
        <v>645</v>
      </c>
      <c r="W37" s="47">
        <f>SUMIF($B$2:$B$993,"大學",$L$2:$L$993)</f>
        <v>0</v>
      </c>
    </row>
    <row r="38" spans="20:23">
      <c r="T38" s="196"/>
      <c r="U38" s="195" t="s">
        <v>654</v>
      </c>
      <c r="V38" s="45" t="s">
        <v>653</v>
      </c>
      <c r="W38" s="47">
        <f>W22+W26+W30+W34</f>
        <v>8</v>
      </c>
    </row>
    <row r="39" spans="20:23">
      <c r="T39" s="196"/>
      <c r="U39" s="195"/>
      <c r="V39" s="45" t="s">
        <v>640</v>
      </c>
      <c r="W39" s="47">
        <f>W23+W27+W31+W35</f>
        <v>6</v>
      </c>
    </row>
    <row r="40" spans="20:23">
      <c r="T40" s="196"/>
      <c r="U40" s="195"/>
      <c r="V40" s="45" t="s">
        <v>643</v>
      </c>
      <c r="W40" s="47">
        <f>W24+W28+W32+W36</f>
        <v>6</v>
      </c>
    </row>
    <row r="41" spans="20:23">
      <c r="T41" s="196"/>
      <c r="U41" s="195"/>
      <c r="V41" s="45" t="s">
        <v>645</v>
      </c>
      <c r="W41" s="47">
        <f>W25+W29+W33+W37</f>
        <v>1</v>
      </c>
    </row>
    <row r="42" spans="20:23">
      <c r="T42" s="196" t="s">
        <v>652</v>
      </c>
      <c r="U42" s="195" t="s">
        <v>647</v>
      </c>
      <c r="V42" s="45" t="s">
        <v>653</v>
      </c>
      <c r="W42" s="47">
        <f>SUMPRODUCT(--EXACT($B$2:$B$998,U2))</f>
        <v>14</v>
      </c>
    </row>
    <row r="43" spans="20:23">
      <c r="T43" s="196"/>
      <c r="U43" s="195"/>
      <c r="V43" s="45" t="s">
        <v>640</v>
      </c>
      <c r="W43" s="49">
        <f>SUMIF($B$2:$B$993,"國小",$M$2:$M$993)</f>
        <v>24</v>
      </c>
    </row>
    <row r="44" spans="20:23">
      <c r="T44" s="196"/>
      <c r="U44" s="195"/>
      <c r="V44" s="45" t="s">
        <v>643</v>
      </c>
      <c r="W44" s="47">
        <f>SUMIF($B$2:$B$993,"國小",$N$2:$N$993)</f>
        <v>26</v>
      </c>
    </row>
    <row r="45" spans="20:23">
      <c r="T45" s="196"/>
      <c r="U45" s="195"/>
      <c r="V45" s="45" t="s">
        <v>645</v>
      </c>
      <c r="W45" s="47">
        <f>SUMIF($B$2:$B$993,"國小",$O$2:$O$993)</f>
        <v>66</v>
      </c>
    </row>
    <row r="46" spans="20:23">
      <c r="T46" s="196"/>
      <c r="U46" s="197" t="s">
        <v>648</v>
      </c>
      <c r="V46" s="45" t="s">
        <v>653</v>
      </c>
      <c r="W46" s="47">
        <f>SUMPRODUCT(--EXACT($B$2:$B$998,U46))</f>
        <v>2</v>
      </c>
    </row>
    <row r="47" spans="20:23">
      <c r="T47" s="196"/>
      <c r="U47" s="197"/>
      <c r="V47" s="45" t="s">
        <v>640</v>
      </c>
      <c r="W47" s="49">
        <f>SUMIF($B$2:$B$993,"國中",$M$2:$M$993)</f>
        <v>0</v>
      </c>
    </row>
    <row r="48" spans="20:23">
      <c r="T48" s="196"/>
      <c r="U48" s="197"/>
      <c r="V48" s="45" t="s">
        <v>643</v>
      </c>
      <c r="W48" s="47">
        <f>SUMIF($B$2:$B$993,"國中",$N$2:$N$993)</f>
        <v>0</v>
      </c>
    </row>
    <row r="49" spans="20:23">
      <c r="T49" s="196"/>
      <c r="U49" s="197"/>
      <c r="V49" s="45" t="s">
        <v>645</v>
      </c>
      <c r="W49" s="47">
        <f>SUMIF($B$2:$B$993,"國中",$O$2:$O$993)</f>
        <v>0</v>
      </c>
    </row>
    <row r="50" spans="20:23">
      <c r="T50" s="196"/>
      <c r="U50" s="195" t="s">
        <v>649</v>
      </c>
      <c r="V50" s="45" t="s">
        <v>653</v>
      </c>
      <c r="W50" s="47">
        <f>SUMPRODUCT(--EXACT($B$2:$B$998,U50))</f>
        <v>0</v>
      </c>
    </row>
    <row r="51" spans="20:23">
      <c r="T51" s="196"/>
      <c r="U51" s="195"/>
      <c r="V51" s="45" t="s">
        <v>640</v>
      </c>
      <c r="W51" s="49">
        <f>SUMIF($B$2:$B$993,"高中職",$M$2:$M$993)</f>
        <v>0</v>
      </c>
    </row>
    <row r="52" spans="20:23">
      <c r="T52" s="196"/>
      <c r="U52" s="195"/>
      <c r="V52" s="45" t="s">
        <v>643</v>
      </c>
      <c r="W52" s="47">
        <f>SUMIF($B$2:$B$993,"高中職",$N$2:$N$993)</f>
        <v>0</v>
      </c>
    </row>
    <row r="53" spans="20:23">
      <c r="T53" s="196"/>
      <c r="U53" s="195"/>
      <c r="V53" s="45" t="s">
        <v>645</v>
      </c>
      <c r="W53" s="47">
        <f>SUMIF($B$2:$B$993,"高中職",$O$2:$O$993)</f>
        <v>0</v>
      </c>
    </row>
    <row r="54" spans="20:23">
      <c r="T54" s="196"/>
      <c r="U54" s="195" t="s">
        <v>650</v>
      </c>
      <c r="V54" s="45" t="s">
        <v>653</v>
      </c>
      <c r="W54" s="47">
        <f>SUMPRODUCT(--EXACT($B$2:$B$998,U54))</f>
        <v>0</v>
      </c>
    </row>
    <row r="55" spans="20:23">
      <c r="T55" s="196"/>
      <c r="U55" s="195"/>
      <c r="V55" s="45" t="s">
        <v>640</v>
      </c>
      <c r="W55" s="49">
        <f>SUMIF($B$2:$B$993,"大學",$M$2:$M$993)</f>
        <v>0</v>
      </c>
    </row>
    <row r="56" spans="20:23">
      <c r="T56" s="196"/>
      <c r="U56" s="195"/>
      <c r="V56" s="45" t="s">
        <v>643</v>
      </c>
      <c r="W56" s="47">
        <f>SUMIF($B$2:$B$993,"大學",$N$2:$N$993)</f>
        <v>0</v>
      </c>
    </row>
    <row r="57" spans="20:23">
      <c r="T57" s="196"/>
      <c r="U57" s="195"/>
      <c r="V57" s="45" t="s">
        <v>645</v>
      </c>
      <c r="W57" s="47">
        <f>SUMIF($B$2:$B$993,"大學",$O$2:$O$993)</f>
        <v>0</v>
      </c>
    </row>
    <row r="58" spans="20:23">
      <c r="T58" s="196"/>
      <c r="U58" s="195" t="s">
        <v>654</v>
      </c>
      <c r="V58" s="45" t="s">
        <v>653</v>
      </c>
      <c r="W58" s="47">
        <f>W42+W46+W50+W54</f>
        <v>16</v>
      </c>
    </row>
    <row r="59" spans="20:23">
      <c r="T59" s="196"/>
      <c r="U59" s="195"/>
      <c r="V59" s="45" t="s">
        <v>640</v>
      </c>
      <c r="W59" s="47">
        <f>W43+W47+W51+W55</f>
        <v>24</v>
      </c>
    </row>
    <row r="60" spans="20:23">
      <c r="T60" s="196"/>
      <c r="U60" s="195"/>
      <c r="V60" s="45" t="s">
        <v>643</v>
      </c>
      <c r="W60" s="47">
        <f>W44+W48+W52+W56</f>
        <v>26</v>
      </c>
    </row>
    <row r="61" spans="20:23">
      <c r="T61" s="196"/>
      <c r="U61" s="195"/>
      <c r="V61" s="45" t="s">
        <v>645</v>
      </c>
      <c r="W61" s="47">
        <f>W45+W49+W53+W57</f>
        <v>66</v>
      </c>
    </row>
  </sheetData>
  <mergeCells count="19">
    <mergeCell ref="T22:T41"/>
    <mergeCell ref="U22:U25"/>
    <mergeCell ref="U26:U29"/>
    <mergeCell ref="U30:U33"/>
    <mergeCell ref="U34:U37"/>
    <mergeCell ref="U38:U41"/>
    <mergeCell ref="A1:R1"/>
    <mergeCell ref="T2:T21"/>
    <mergeCell ref="U2:U5"/>
    <mergeCell ref="U6:U9"/>
    <mergeCell ref="U10:U13"/>
    <mergeCell ref="U14:U17"/>
    <mergeCell ref="U18:U21"/>
    <mergeCell ref="T42:T61"/>
    <mergeCell ref="U42:U45"/>
    <mergeCell ref="U46:U49"/>
    <mergeCell ref="U50:U53"/>
    <mergeCell ref="U54:U57"/>
    <mergeCell ref="U58:U61"/>
  </mergeCells>
  <phoneticPr fontId="1" type="noConversion"/>
  <conditionalFormatting sqref="D27:D1048576 D24 D1:D21">
    <cfRule type="duplicateValues" dxfId="232" priority="7"/>
  </conditionalFormatting>
  <conditionalFormatting sqref="C2">
    <cfRule type="duplicateValues" dxfId="231" priority="5"/>
  </conditionalFormatting>
  <conditionalFormatting sqref="C2">
    <cfRule type="duplicateValues" dxfId="230" priority="4"/>
  </conditionalFormatting>
  <conditionalFormatting sqref="C2">
    <cfRule type="duplicateValues" dxfId="229" priority="6"/>
  </conditionalFormatting>
  <conditionalFormatting sqref="C2">
    <cfRule type="duplicateValues" dxfId="228" priority="3"/>
  </conditionalFormatting>
  <conditionalFormatting sqref="C2">
    <cfRule type="duplicateValues" dxfId="227" priority="2"/>
  </conditionalFormatting>
  <conditionalFormatting sqref="C24 C27 C21 C29:C1048576 C1:C19">
    <cfRule type="duplicateValues" dxfId="226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23</vt:i4>
      </vt:variant>
      <vt:variant>
        <vt:lpstr>已命名的範圍</vt:lpstr>
      </vt:variant>
      <vt:variant>
        <vt:i4>1</vt:i4>
      </vt:variant>
    </vt:vector>
  </HeadingPairs>
  <TitlesOfParts>
    <vt:vector size="24" baseType="lpstr">
      <vt:lpstr>105-107學年度各縣種子學校及教師數量</vt:lpstr>
      <vt:lpstr>臺北市(00)</vt:lpstr>
      <vt:lpstr>新北市(00)</vt:lpstr>
      <vt:lpstr>宜蘭縣(00)</vt:lpstr>
      <vt:lpstr>基隆市(00)</vt:lpstr>
      <vt:lpstr>桃園市(00)</vt:lpstr>
      <vt:lpstr>新竹市(00)</vt:lpstr>
      <vt:lpstr>新竹縣(00)</vt:lpstr>
      <vt:lpstr>苗栗縣(00)</vt:lpstr>
      <vt:lpstr>臺中市(00)</vt:lpstr>
      <vt:lpstr>彰化縣(00)</vt:lpstr>
      <vt:lpstr>南投縣(00)</vt:lpstr>
      <vt:lpstr>雲林縣(00)</vt:lpstr>
      <vt:lpstr>嘉義市(00)</vt:lpstr>
      <vt:lpstr>嘉義縣(00)</vt:lpstr>
      <vt:lpstr>臺南市(00)</vt:lpstr>
      <vt:lpstr>高雄市(00)</vt:lpstr>
      <vt:lpstr>屏東縣(00)</vt:lpstr>
      <vt:lpstr>澎湖縣(00)</vt:lpstr>
      <vt:lpstr>金門縣(00)</vt:lpstr>
      <vt:lpstr>臺東縣(00)</vt:lpstr>
      <vt:lpstr>花蓮縣(00)</vt:lpstr>
      <vt:lpstr>連江縣(00)</vt:lpstr>
      <vt:lpstr>'彰化縣(00)'!Print_Titles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莊秀貞</cp:lastModifiedBy>
  <cp:lastPrinted>2018-04-13T07:36:15Z</cp:lastPrinted>
  <dcterms:created xsi:type="dcterms:W3CDTF">2014-04-01T09:09:23Z</dcterms:created>
  <dcterms:modified xsi:type="dcterms:W3CDTF">2018-04-13T07:36:30Z</dcterms:modified>
</cp:coreProperties>
</file>